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vana Iuhasz\Desktop\"/>
    </mc:Choice>
  </mc:AlternateContent>
  <xr:revisionPtr revIDLastSave="0" documentId="13_ncr:1_{76A11A9D-DFA6-43A5-A7C9-9A0F52C8B689}" xr6:coauthVersionLast="40" xr6:coauthVersionMax="40" xr10:uidLastSave="{00000000-0000-0000-0000-000000000000}"/>
  <bookViews>
    <workbookView xWindow="0" yWindow="0" windowWidth="23040" windowHeight="8412" xr2:uid="{F6E2803F-CC62-4DA7-9CBE-8DE9EB64D6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12" i="1"/>
  <c r="J10" i="1"/>
  <c r="J8" i="1"/>
  <c r="J7" i="1"/>
  <c r="J6" i="1"/>
  <c r="J5" i="1"/>
  <c r="J4" i="1"/>
  <c r="K6" i="1"/>
  <c r="K4" i="1"/>
  <c r="J2" i="1"/>
  <c r="K5" i="1"/>
  <c r="F12" i="1"/>
  <c r="F14" i="1"/>
  <c r="G14" i="1" s="1"/>
  <c r="F8" i="1"/>
  <c r="G8" i="1" s="1"/>
  <c r="F7" i="1"/>
  <c r="F4" i="1"/>
  <c r="G7" i="1"/>
  <c r="G5" i="1"/>
  <c r="G4" i="1"/>
  <c r="G2" i="1"/>
  <c r="C14" i="1"/>
  <c r="C12" i="1"/>
  <c r="C10" i="1"/>
  <c r="C8" i="1"/>
  <c r="C7" i="1"/>
  <c r="C5" i="1"/>
  <c r="C6" i="1"/>
  <c r="C4" i="1"/>
  <c r="C2" i="1"/>
  <c r="B14" i="1"/>
  <c r="B10" i="1"/>
  <c r="B12" i="1"/>
  <c r="B8" i="1"/>
  <c r="B6" i="1"/>
  <c r="B5" i="1"/>
  <c r="B4" i="1"/>
  <c r="K10" i="1" l="1"/>
  <c r="K2" i="1"/>
  <c r="K12" i="1"/>
  <c r="G6" i="1"/>
  <c r="G12" i="1"/>
  <c r="F10" i="1"/>
  <c r="G10" i="1" s="1"/>
  <c r="K7" i="1" l="1"/>
  <c r="K14" i="1"/>
  <c r="K8" i="1"/>
</calcChain>
</file>

<file path=xl/sharedStrings.xml><?xml version="1.0" encoding="utf-8"?>
<sst xmlns="http://schemas.openxmlformats.org/spreadsheetml/2006/main" count="51" uniqueCount="25">
  <si>
    <t>RON</t>
  </si>
  <si>
    <t>Bonuri de masă</t>
  </si>
  <si>
    <t>Salariul net</t>
  </si>
  <si>
    <t>(cunoscut si ca "salariu în mână")</t>
  </si>
  <si>
    <t>Salariul complet</t>
  </si>
  <si>
    <t>(reprezintă costul total al angajatorului cu salariul)</t>
  </si>
  <si>
    <t>Angajatorul (patronul) plăteşte la </t>
  </si>
  <si>
    <t>Statul colectează la bugetele de stat în total</t>
  </si>
  <si>
    <t>Sume</t>
  </si>
  <si>
    <t>Angajatul plăteşte la bugetele de stat (25%+10%+10%)</t>
  </si>
  <si>
    <t>bugetele de stat 2.25%</t>
  </si>
  <si>
    <t>EURO (4.65)</t>
  </si>
  <si>
    <t>CASS 21.25%</t>
  </si>
  <si>
    <t>CASS 25%</t>
  </si>
  <si>
    <t>CAS 10%</t>
  </si>
  <si>
    <t>CAS 0</t>
  </si>
  <si>
    <t>IMPOZIT 0</t>
  </si>
  <si>
    <t>IMPOZIT 10</t>
  </si>
  <si>
    <t>bugetele de stat 0.3375%</t>
  </si>
  <si>
    <t>Salariul brut Standard</t>
  </si>
  <si>
    <t>Diferente intre Salariul brut Constructii si Standard</t>
  </si>
  <si>
    <t>Cu 589 de lei primeste mai mult angajatul</t>
  </si>
  <si>
    <t xml:space="preserve">Salariul brut </t>
  </si>
  <si>
    <t>Concluzie: cu 646 lei primeste mai putin statul.</t>
  </si>
  <si>
    <t>Cu 57 de lei plateste mai putin angajatorul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</si>
</sst>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b/>
      <sz val="14"/>
      <color rgb="FF000000"/>
      <name val="Trebuchet MS"/>
      <family val="2"/>
    </font>
    <font>
      <b/>
      <sz val="14"/>
      <color rgb="FF000080"/>
      <name val="Trebuchet MS"/>
      <family val="2"/>
    </font>
    <font>
      <sz val="14"/>
      <color rgb="FF000000"/>
      <name val="Trebuchet MS"/>
      <family val="2"/>
    </font>
    <font>
      <sz val="14"/>
      <color rgb="FF00008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9CC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6699CC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DEE2E6"/>
      </top>
      <bottom style="medium">
        <color rgb="FFDEE2E6"/>
      </bottom>
      <diagonal/>
    </border>
    <border>
      <left/>
      <right/>
      <top style="medium">
        <color rgb="FFDEE2E6"/>
      </top>
      <bottom/>
      <diagonal/>
    </border>
    <border>
      <left/>
      <right/>
      <top/>
      <bottom style="medium">
        <color rgb="FFDEE2E6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right" vertical="center" wrapText="1"/>
    </xf>
    <xf numFmtId="0" fontId="4" fillId="5" borderId="0" xfId="0" applyFont="1" applyFill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2" fillId="6" borderId="2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right" vertical="center" wrapText="1"/>
    </xf>
    <xf numFmtId="0" fontId="3" fillId="6" borderId="3" xfId="0" applyFont="1" applyFill="1" applyBorder="1" applyAlignment="1">
      <alignment horizontal="right"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3" fontId="5" fillId="4" borderId="2" xfId="0" applyNumberFormat="1" applyFont="1" applyFill="1" applyBorder="1" applyAlignment="1">
      <alignment horizontal="right" vertical="center" wrapText="1"/>
    </xf>
    <xf numFmtId="3" fontId="5" fillId="4" borderId="3" xfId="0" applyNumberFormat="1" applyFont="1" applyFill="1" applyBorder="1" applyAlignment="1">
      <alignment horizontal="right" vertical="center" wrapText="1"/>
    </xf>
    <xf numFmtId="3" fontId="3" fillId="6" borderId="2" xfId="0" applyNumberFormat="1" applyFont="1" applyFill="1" applyBorder="1" applyAlignment="1">
      <alignment horizontal="right" vertical="center" wrapText="1"/>
    </xf>
    <xf numFmtId="3" fontId="3" fillId="4" borderId="2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center" wrapText="1"/>
    </xf>
    <xf numFmtId="3" fontId="5" fillId="4" borderId="2" xfId="0" applyNumberFormat="1" applyFont="1" applyFill="1" applyBorder="1" applyAlignment="1">
      <alignment horizontal="right" vertical="center" wrapText="1"/>
    </xf>
    <xf numFmtId="3" fontId="3" fillId="5" borderId="2" xfId="0" applyNumberFormat="1" applyFont="1" applyFill="1" applyBorder="1" applyAlignment="1">
      <alignment horizontal="right" vertical="center" wrapText="1"/>
    </xf>
    <xf numFmtId="3" fontId="3" fillId="5" borderId="3" xfId="0" applyNumberFormat="1" applyFont="1" applyFill="1" applyBorder="1" applyAlignment="1">
      <alignment horizontal="right" vertical="center" wrapText="1"/>
    </xf>
    <xf numFmtId="3" fontId="3" fillId="6" borderId="3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2" fillId="7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right" vertical="center" wrapText="1"/>
    </xf>
    <xf numFmtId="3" fontId="3" fillId="7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90216-23CD-4E75-B5D6-B8C2A41DF672}">
  <dimension ref="A1:M14"/>
  <sheetViews>
    <sheetView tabSelected="1" topLeftCell="A7" zoomScale="76" zoomScaleNormal="76" workbookViewId="0">
      <selection activeCell="J15" sqref="J15"/>
    </sheetView>
  </sheetViews>
  <sheetFormatPr defaultRowHeight="14.4" x14ac:dyDescent="0.3"/>
  <cols>
    <col min="1" max="1" width="38.109375" customWidth="1"/>
    <col min="2" max="2" width="21.21875" customWidth="1"/>
    <col min="3" max="3" width="16.6640625" style="25" bestFit="1" customWidth="1"/>
    <col min="5" max="5" width="22.77734375" customWidth="1"/>
    <col min="6" max="6" width="13.6640625" style="25" customWidth="1"/>
    <col min="7" max="7" width="29.21875" customWidth="1"/>
    <col min="9" max="9" width="22.77734375" customWidth="1"/>
    <col min="10" max="10" width="13.6640625" style="25" customWidth="1"/>
    <col min="11" max="11" width="29.21875" customWidth="1"/>
    <col min="12" max="12" width="25.5546875" customWidth="1"/>
  </cols>
  <sheetData>
    <row r="1" spans="1:13" ht="15" thickBot="1" x14ac:dyDescent="0.35">
      <c r="A1" s="1" t="s">
        <v>8</v>
      </c>
      <c r="B1" s="1" t="s">
        <v>0</v>
      </c>
      <c r="C1" s="20" t="s">
        <v>11</v>
      </c>
      <c r="E1" s="1" t="s">
        <v>8</v>
      </c>
      <c r="F1" s="20" t="s">
        <v>0</v>
      </c>
      <c r="G1" s="20" t="s">
        <v>11</v>
      </c>
      <c r="I1" s="1" t="s">
        <v>8</v>
      </c>
      <c r="J1" s="20" t="s">
        <v>0</v>
      </c>
      <c r="K1" s="20" t="s">
        <v>11</v>
      </c>
    </row>
    <row r="2" spans="1:13" ht="72.599999999999994" thickBot="1" x14ac:dyDescent="0.35">
      <c r="A2" s="2" t="s">
        <v>19</v>
      </c>
      <c r="B2" s="3">
        <v>3000</v>
      </c>
      <c r="C2" s="15">
        <f>B2/4.65</f>
        <v>645.16129032258061</v>
      </c>
      <c r="E2" s="2" t="s">
        <v>22</v>
      </c>
      <c r="F2" s="15">
        <v>3000</v>
      </c>
      <c r="G2" s="15">
        <f>F2/4.65</f>
        <v>645.16129032258061</v>
      </c>
      <c r="I2" s="2" t="s">
        <v>20</v>
      </c>
      <c r="J2" s="15">
        <f>B2-F2</f>
        <v>0</v>
      </c>
      <c r="K2" s="15">
        <f>J2/4.65</f>
        <v>0</v>
      </c>
    </row>
    <row r="3" spans="1:13" ht="18.600000000000001" thickBot="1" x14ac:dyDescent="0.35">
      <c r="A3" s="2" t="s">
        <v>1</v>
      </c>
      <c r="B3" s="3">
        <v>0</v>
      </c>
      <c r="C3" s="15">
        <v>0</v>
      </c>
      <c r="E3" s="2" t="s">
        <v>1</v>
      </c>
      <c r="F3" s="15">
        <v>0</v>
      </c>
      <c r="G3" s="15">
        <v>0</v>
      </c>
      <c r="I3" s="2" t="s">
        <v>1</v>
      </c>
      <c r="J3" s="15">
        <v>0</v>
      </c>
      <c r="K3" s="15">
        <v>0</v>
      </c>
    </row>
    <row r="4" spans="1:13" ht="18.600000000000001" thickBot="1" x14ac:dyDescent="0.35">
      <c r="A4" s="26" t="s">
        <v>13</v>
      </c>
      <c r="B4" s="27">
        <f>B2*25/100</f>
        <v>750</v>
      </c>
      <c r="C4" s="28">
        <f>B4/4.65</f>
        <v>161.29032258064515</v>
      </c>
      <c r="E4" s="26" t="s">
        <v>12</v>
      </c>
      <c r="F4" s="28">
        <f>F2*21.25/100</f>
        <v>637.5</v>
      </c>
      <c r="G4" s="28">
        <f>F4/4.65</f>
        <v>137.09677419354838</v>
      </c>
      <c r="I4" s="26" t="s">
        <v>12</v>
      </c>
      <c r="J4" s="28">
        <f>-B4+F4</f>
        <v>-112.5</v>
      </c>
      <c r="K4" s="28">
        <f>J4/4.65</f>
        <v>-24.193548387096772</v>
      </c>
    </row>
    <row r="5" spans="1:13" ht="18.600000000000001" thickBot="1" x14ac:dyDescent="0.35">
      <c r="A5" s="26" t="s">
        <v>14</v>
      </c>
      <c r="B5" s="27">
        <f>B2*10/100</f>
        <v>300</v>
      </c>
      <c r="C5" s="28">
        <f t="shared" ref="C5:C6" si="0">B5/4.65</f>
        <v>64.516129032258064</v>
      </c>
      <c r="E5" s="26" t="s">
        <v>15</v>
      </c>
      <c r="F5" s="28">
        <v>0</v>
      </c>
      <c r="G5" s="28">
        <f t="shared" ref="G5:G6" si="1">F5/4.65</f>
        <v>0</v>
      </c>
      <c r="I5" s="26" t="s">
        <v>15</v>
      </c>
      <c r="J5" s="28">
        <f>-B5+F5</f>
        <v>-300</v>
      </c>
      <c r="K5" s="28">
        <f t="shared" ref="K5:K6" si="2">J5/4.65</f>
        <v>-64.516129032258064</v>
      </c>
    </row>
    <row r="6" spans="1:13" ht="18.600000000000001" thickBot="1" x14ac:dyDescent="0.35">
      <c r="A6" s="26" t="s">
        <v>17</v>
      </c>
      <c r="B6" s="28">
        <f>(B2-B4-B5-195)*10/100</f>
        <v>175.5</v>
      </c>
      <c r="C6" s="28">
        <f t="shared" si="0"/>
        <v>37.741935483870968</v>
      </c>
      <c r="E6" s="26" t="s">
        <v>16</v>
      </c>
      <c r="F6" s="28">
        <v>0</v>
      </c>
      <c r="G6" s="28">
        <f t="shared" si="1"/>
        <v>0</v>
      </c>
      <c r="I6" s="26" t="s">
        <v>16</v>
      </c>
      <c r="J6" s="28">
        <f>-B6+F6</f>
        <v>-175.5</v>
      </c>
      <c r="K6" s="28">
        <f t="shared" si="2"/>
        <v>-37.741935483870968</v>
      </c>
    </row>
    <row r="7" spans="1:13" ht="72.599999999999994" thickBot="1" x14ac:dyDescent="0.35">
      <c r="A7" s="4" t="s">
        <v>9</v>
      </c>
      <c r="B7" s="5">
        <v>1226</v>
      </c>
      <c r="C7" s="21">
        <f>B7/4.65</f>
        <v>263.6559139784946</v>
      </c>
      <c r="E7" s="4" t="s">
        <v>9</v>
      </c>
      <c r="F7" s="21">
        <f>F4</f>
        <v>637.5</v>
      </c>
      <c r="G7" s="21">
        <f>F7/4.65</f>
        <v>137.09677419354838</v>
      </c>
      <c r="I7" s="4" t="s">
        <v>9</v>
      </c>
      <c r="J7" s="21">
        <f>-B7+G7</f>
        <v>-1088.9032258064517</v>
      </c>
      <c r="K7" s="21">
        <f>J7/4.65</f>
        <v>-234.17273673257023</v>
      </c>
      <c r="L7" s="30"/>
      <c r="M7" s="25"/>
    </row>
    <row r="8" spans="1:13" ht="18" x14ac:dyDescent="0.3">
      <c r="A8" s="7" t="s">
        <v>2</v>
      </c>
      <c r="B8" s="12">
        <f>B2-B7</f>
        <v>1774</v>
      </c>
      <c r="C8" s="22">
        <f>B8/4.65</f>
        <v>381.50537634408602</v>
      </c>
      <c r="E8" s="7" t="s">
        <v>2</v>
      </c>
      <c r="F8" s="22">
        <f>F2-F7</f>
        <v>2362.5</v>
      </c>
      <c r="G8" s="22">
        <f>F8/4.65</f>
        <v>508.0645161290322</v>
      </c>
      <c r="I8" s="7" t="s">
        <v>2</v>
      </c>
      <c r="J8" s="22">
        <f>-B8+F8</f>
        <v>588.5</v>
      </c>
      <c r="K8" s="22">
        <f>J8/4.65</f>
        <v>126.55913978494623</v>
      </c>
      <c r="L8" s="31" t="s">
        <v>21</v>
      </c>
    </row>
    <row r="9" spans="1:13" ht="36.6" thickBot="1" x14ac:dyDescent="0.35">
      <c r="A9" s="6" t="s">
        <v>3</v>
      </c>
      <c r="B9" s="13"/>
      <c r="C9" s="23"/>
      <c r="E9" s="6" t="s">
        <v>3</v>
      </c>
      <c r="F9" s="23"/>
      <c r="G9" s="23"/>
      <c r="I9" s="6" t="s">
        <v>3</v>
      </c>
      <c r="J9" s="23"/>
      <c r="K9" s="23"/>
      <c r="L9" s="31"/>
    </row>
    <row r="10" spans="1:13" ht="18" x14ac:dyDescent="0.3">
      <c r="A10" s="9" t="s">
        <v>4</v>
      </c>
      <c r="B10" s="18">
        <f>B2+B12</f>
        <v>3067.5</v>
      </c>
      <c r="C10" s="18">
        <f>B10/4.65</f>
        <v>659.67741935483866</v>
      </c>
      <c r="E10" s="9" t="s">
        <v>4</v>
      </c>
      <c r="F10" s="18">
        <f>F2+F12</f>
        <v>3010.125</v>
      </c>
      <c r="G10" s="18">
        <f>F10/4.65</f>
        <v>647.33870967741927</v>
      </c>
      <c r="I10" s="9" t="s">
        <v>4</v>
      </c>
      <c r="J10" s="18">
        <f>-B10+F10</f>
        <v>-57.375</v>
      </c>
      <c r="K10" s="18">
        <f>J10/4.65</f>
        <v>-12.338709677419354</v>
      </c>
    </row>
    <row r="11" spans="1:13" ht="72.599999999999994" thickBot="1" x14ac:dyDescent="0.35">
      <c r="A11" s="8" t="s">
        <v>5</v>
      </c>
      <c r="B11" s="14"/>
      <c r="C11" s="24"/>
      <c r="E11" s="8" t="s">
        <v>5</v>
      </c>
      <c r="F11" s="24"/>
      <c r="G11" s="24"/>
      <c r="I11" s="8" t="s">
        <v>5</v>
      </c>
      <c r="J11" s="24"/>
      <c r="K11" s="24"/>
      <c r="L11" s="29"/>
    </row>
    <row r="12" spans="1:13" ht="54" x14ac:dyDescent="0.3">
      <c r="A12" s="4" t="s">
        <v>6</v>
      </c>
      <c r="B12" s="16">
        <f>B2*2.25/100</f>
        <v>67.5</v>
      </c>
      <c r="C12" s="16">
        <f>B12/4.65</f>
        <v>14.516129032258064</v>
      </c>
      <c r="E12" s="4" t="s">
        <v>6</v>
      </c>
      <c r="F12" s="16">
        <f>F2*0.3375/100</f>
        <v>10.125000000000002</v>
      </c>
      <c r="G12" s="16">
        <f>F12/4.65</f>
        <v>2.17741935483871</v>
      </c>
      <c r="I12" s="4" t="s">
        <v>6</v>
      </c>
      <c r="J12" s="16">
        <f>-B12+F12</f>
        <v>-57.375</v>
      </c>
      <c r="K12" s="16">
        <f>J12/4.65</f>
        <v>-12.338709677419354</v>
      </c>
      <c r="L12" s="31" t="s">
        <v>24</v>
      </c>
    </row>
    <row r="13" spans="1:13" ht="36.6" thickBot="1" x14ac:dyDescent="0.35">
      <c r="A13" s="10" t="s">
        <v>10</v>
      </c>
      <c r="B13" s="17"/>
      <c r="C13" s="17"/>
      <c r="E13" s="10" t="s">
        <v>18</v>
      </c>
      <c r="F13" s="17"/>
      <c r="G13" s="17"/>
      <c r="I13" s="10" t="s">
        <v>18</v>
      </c>
      <c r="J13" s="17"/>
      <c r="K13" s="17"/>
      <c r="L13" s="31"/>
    </row>
    <row r="14" spans="1:13" ht="54" x14ac:dyDescent="0.3">
      <c r="A14" s="11" t="s">
        <v>7</v>
      </c>
      <c r="B14" s="19">
        <f>B7+B12</f>
        <v>1293.5</v>
      </c>
      <c r="C14" s="19">
        <f>B14/4.65</f>
        <v>278.17204301075265</v>
      </c>
      <c r="E14" s="11" t="s">
        <v>7</v>
      </c>
      <c r="F14" s="19">
        <f>F7+F12</f>
        <v>647.625</v>
      </c>
      <c r="G14" s="19">
        <f>F14/4.65</f>
        <v>139.27419354838707</v>
      </c>
      <c r="I14" s="11" t="s">
        <v>7</v>
      </c>
      <c r="J14" s="19">
        <f>-B14+F14</f>
        <v>-645.875</v>
      </c>
      <c r="K14" s="19">
        <f>J14/4.65</f>
        <v>-138.89784946236557</v>
      </c>
      <c r="L14" s="30" t="s">
        <v>23</v>
      </c>
    </row>
  </sheetData>
  <mergeCells count="20">
    <mergeCell ref="L8:L9"/>
    <mergeCell ref="L12:L13"/>
    <mergeCell ref="J8:J9"/>
    <mergeCell ref="K8:K9"/>
    <mergeCell ref="J10:J11"/>
    <mergeCell ref="K10:K11"/>
    <mergeCell ref="J12:J13"/>
    <mergeCell ref="K12:K13"/>
    <mergeCell ref="F8:F9"/>
    <mergeCell ref="G8:G9"/>
    <mergeCell ref="F10:F11"/>
    <mergeCell ref="G10:G11"/>
    <mergeCell ref="F12:F13"/>
    <mergeCell ref="G12:G13"/>
    <mergeCell ref="B8:B9"/>
    <mergeCell ref="C8:C9"/>
    <mergeCell ref="B10:B11"/>
    <mergeCell ref="C10:C11"/>
    <mergeCell ref="B12:B13"/>
    <mergeCell ref="C12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 Iuhasz</dc:creator>
  <cp:lastModifiedBy>Giovana Iuhasz</cp:lastModifiedBy>
  <dcterms:created xsi:type="dcterms:W3CDTF">2019-01-10T08:29:41Z</dcterms:created>
  <dcterms:modified xsi:type="dcterms:W3CDTF">2019-01-10T10:01:26Z</dcterms:modified>
</cp:coreProperties>
</file>