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ERSOANE FIZICE AUTORIZATE\PFA vs. Micro\"/>
    </mc:Choice>
  </mc:AlternateContent>
  <xr:revisionPtr revIDLastSave="0" documentId="13_ncr:1_{E0CB1FA7-E84F-4A10-A6CC-1EDEED82412A}" xr6:coauthVersionLast="40" xr6:coauthVersionMax="40" xr10:uidLastSave="{00000000-0000-0000-0000-000000000000}"/>
  <bookViews>
    <workbookView xWindow="0" yWindow="0" windowWidth="17256" windowHeight="5580" xr2:uid="{47FB25A9-7105-4E15-905E-83BB869B577E}"/>
  </bookViews>
  <sheets>
    <sheet name="Sheet1" sheetId="1" r:id="rId1"/>
    <sheet name="Sheet1 (3)" sheetId="3" r:id="rId2"/>
    <sheet name="Sheet1 (2)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J46" i="1"/>
  <c r="J50" i="1"/>
  <c r="J5" i="1"/>
  <c r="K50" i="3"/>
  <c r="J50" i="3"/>
  <c r="G50" i="3"/>
  <c r="E50" i="3"/>
  <c r="C50" i="3"/>
  <c r="D50" i="3" s="1"/>
  <c r="B50" i="3"/>
  <c r="K49" i="3"/>
  <c r="J49" i="3"/>
  <c r="G49" i="3"/>
  <c r="C49" i="3"/>
  <c r="D49" i="3" s="1"/>
  <c r="B49" i="3"/>
  <c r="K48" i="3"/>
  <c r="J48" i="3"/>
  <c r="G48" i="3"/>
  <c r="C48" i="3"/>
  <c r="B48" i="3"/>
  <c r="K47" i="3"/>
  <c r="J47" i="3"/>
  <c r="G47" i="3"/>
  <c r="C47" i="3"/>
  <c r="D47" i="3" s="1"/>
  <c r="B47" i="3"/>
  <c r="K46" i="3"/>
  <c r="J46" i="3"/>
  <c r="G46" i="3"/>
  <c r="C46" i="3"/>
  <c r="D46" i="3" s="1"/>
  <c r="B46" i="3"/>
  <c r="K45" i="3"/>
  <c r="J45" i="3"/>
  <c r="G45" i="3"/>
  <c r="C45" i="3"/>
  <c r="D45" i="3" s="1"/>
  <c r="E45" i="3" s="1"/>
  <c r="H45" i="3" s="1"/>
  <c r="L45" i="3" s="1"/>
  <c r="N45" i="3" s="1"/>
  <c r="B45" i="3"/>
  <c r="K44" i="3"/>
  <c r="J44" i="3"/>
  <c r="G44" i="3"/>
  <c r="C44" i="3"/>
  <c r="B44" i="3"/>
  <c r="K43" i="3"/>
  <c r="J43" i="3"/>
  <c r="G43" i="3"/>
  <c r="C43" i="3"/>
  <c r="D43" i="3" s="1"/>
  <c r="B43" i="3"/>
  <c r="E43" i="3" s="1"/>
  <c r="K42" i="3"/>
  <c r="J42" i="3"/>
  <c r="G42" i="3"/>
  <c r="C42" i="3"/>
  <c r="D42" i="3" s="1"/>
  <c r="B42" i="3"/>
  <c r="K41" i="3"/>
  <c r="J41" i="3"/>
  <c r="G41" i="3"/>
  <c r="C41" i="3"/>
  <c r="D41" i="3" s="1"/>
  <c r="E41" i="3" s="1"/>
  <c r="B41" i="3"/>
  <c r="K40" i="3"/>
  <c r="J40" i="3"/>
  <c r="G40" i="3"/>
  <c r="C40" i="3"/>
  <c r="B40" i="3"/>
  <c r="K39" i="3"/>
  <c r="J39" i="3"/>
  <c r="G39" i="3"/>
  <c r="C39" i="3"/>
  <c r="D39" i="3" s="1"/>
  <c r="B39" i="3"/>
  <c r="K38" i="3"/>
  <c r="J38" i="3"/>
  <c r="G38" i="3"/>
  <c r="C38" i="3"/>
  <c r="D38" i="3" s="1"/>
  <c r="B38" i="3"/>
  <c r="K37" i="3"/>
  <c r="J37" i="3"/>
  <c r="G37" i="3"/>
  <c r="C37" i="3"/>
  <c r="D37" i="3" s="1"/>
  <c r="B37" i="3"/>
  <c r="K36" i="3"/>
  <c r="J36" i="3"/>
  <c r="G36" i="3"/>
  <c r="C36" i="3"/>
  <c r="B36" i="3"/>
  <c r="K35" i="3"/>
  <c r="J35" i="3"/>
  <c r="G35" i="3"/>
  <c r="C35" i="3"/>
  <c r="D35" i="3" s="1"/>
  <c r="B35" i="3"/>
  <c r="E35" i="3" s="1"/>
  <c r="K34" i="3"/>
  <c r="J34" i="3"/>
  <c r="G34" i="3"/>
  <c r="C34" i="3"/>
  <c r="D34" i="3" s="1"/>
  <c r="B34" i="3"/>
  <c r="K33" i="3"/>
  <c r="J33" i="3"/>
  <c r="G33" i="3"/>
  <c r="C33" i="3"/>
  <c r="D33" i="3" s="1"/>
  <c r="B33" i="3"/>
  <c r="K32" i="3"/>
  <c r="J32" i="3"/>
  <c r="G32" i="3"/>
  <c r="C32" i="3"/>
  <c r="D32" i="3" s="1"/>
  <c r="B32" i="3"/>
  <c r="E32" i="3" s="1"/>
  <c r="I32" i="3" s="1"/>
  <c r="M32" i="3" s="1"/>
  <c r="O32" i="3" s="1"/>
  <c r="K31" i="3"/>
  <c r="J31" i="3"/>
  <c r="G31" i="3"/>
  <c r="C31" i="3"/>
  <c r="D31" i="3" s="1"/>
  <c r="B31" i="3"/>
  <c r="K30" i="3"/>
  <c r="J30" i="3"/>
  <c r="G30" i="3"/>
  <c r="C30" i="3"/>
  <c r="D30" i="3" s="1"/>
  <c r="B30" i="3"/>
  <c r="K29" i="3"/>
  <c r="J29" i="3"/>
  <c r="G29" i="3"/>
  <c r="C29" i="3"/>
  <c r="D29" i="3" s="1"/>
  <c r="B29" i="3"/>
  <c r="K28" i="3"/>
  <c r="J28" i="3"/>
  <c r="G28" i="3"/>
  <c r="C28" i="3"/>
  <c r="B28" i="3"/>
  <c r="K27" i="3"/>
  <c r="J27" i="3"/>
  <c r="G27" i="3"/>
  <c r="C27" i="3"/>
  <c r="D27" i="3" s="1"/>
  <c r="B27" i="3"/>
  <c r="E27" i="3" s="1"/>
  <c r="K26" i="3"/>
  <c r="J26" i="3"/>
  <c r="G26" i="3"/>
  <c r="C26" i="3"/>
  <c r="D26" i="3" s="1"/>
  <c r="B26" i="3"/>
  <c r="E26" i="3" s="1"/>
  <c r="K25" i="3"/>
  <c r="J25" i="3"/>
  <c r="I25" i="3"/>
  <c r="M25" i="3" s="1"/>
  <c r="O25" i="3" s="1"/>
  <c r="F25" i="3"/>
  <c r="B25" i="3"/>
  <c r="E25" i="3" s="1"/>
  <c r="K24" i="3"/>
  <c r="J24" i="3"/>
  <c r="F24" i="3"/>
  <c r="B24" i="3"/>
  <c r="E24" i="3" s="1"/>
  <c r="K23" i="3"/>
  <c r="J23" i="3"/>
  <c r="F23" i="3"/>
  <c r="B23" i="3"/>
  <c r="E23" i="3" s="1"/>
  <c r="K22" i="3"/>
  <c r="J22" i="3"/>
  <c r="F22" i="3"/>
  <c r="B22" i="3"/>
  <c r="E22" i="3" s="1"/>
  <c r="K21" i="3"/>
  <c r="J21" i="3"/>
  <c r="F21" i="3"/>
  <c r="B21" i="3"/>
  <c r="E21" i="3" s="1"/>
  <c r="H21" i="3" s="1"/>
  <c r="K20" i="3"/>
  <c r="J20" i="3"/>
  <c r="F20" i="3"/>
  <c r="E20" i="3"/>
  <c r="B20" i="3"/>
  <c r="K19" i="3"/>
  <c r="J19" i="3"/>
  <c r="F19" i="3"/>
  <c r="B19" i="3"/>
  <c r="E19" i="3" s="1"/>
  <c r="K18" i="3"/>
  <c r="J18" i="3"/>
  <c r="F18" i="3"/>
  <c r="B18" i="3"/>
  <c r="E18" i="3" s="1"/>
  <c r="K17" i="3"/>
  <c r="J17" i="3"/>
  <c r="F17" i="3"/>
  <c r="B17" i="3"/>
  <c r="E17" i="3" s="1"/>
  <c r="I17" i="3" s="1"/>
  <c r="M17" i="3" s="1"/>
  <c r="O17" i="3" s="1"/>
  <c r="K16" i="3"/>
  <c r="J16" i="3"/>
  <c r="F16" i="3"/>
  <c r="B16" i="3"/>
  <c r="E16" i="3" s="1"/>
  <c r="K15" i="3"/>
  <c r="J15" i="3"/>
  <c r="F15" i="3"/>
  <c r="E15" i="3"/>
  <c r="I15" i="3" s="1"/>
  <c r="M15" i="3" s="1"/>
  <c r="O15" i="3" s="1"/>
  <c r="B15" i="3"/>
  <c r="K14" i="3"/>
  <c r="J14" i="3"/>
  <c r="F14" i="3"/>
  <c r="B14" i="3"/>
  <c r="E14" i="3" s="1"/>
  <c r="I14" i="3" s="1"/>
  <c r="M14" i="3" s="1"/>
  <c r="O14" i="3" s="1"/>
  <c r="K13" i="3"/>
  <c r="J13" i="3"/>
  <c r="F13" i="3"/>
  <c r="B13" i="3"/>
  <c r="E13" i="3" s="1"/>
  <c r="K12" i="3"/>
  <c r="J12" i="3"/>
  <c r="F12" i="3"/>
  <c r="B12" i="3"/>
  <c r="E12" i="3" s="1"/>
  <c r="K11" i="3"/>
  <c r="J11" i="3"/>
  <c r="F11" i="3"/>
  <c r="E11" i="3"/>
  <c r="I11" i="3" s="1"/>
  <c r="M11" i="3" s="1"/>
  <c r="O11" i="3" s="1"/>
  <c r="B11" i="3"/>
  <c r="K10" i="3"/>
  <c r="J10" i="3"/>
  <c r="F10" i="3"/>
  <c r="B10" i="3"/>
  <c r="E10" i="3" s="1"/>
  <c r="I10" i="3" s="1"/>
  <c r="M10" i="3" s="1"/>
  <c r="O10" i="3" s="1"/>
  <c r="K9" i="3"/>
  <c r="J9" i="3"/>
  <c r="F9" i="3"/>
  <c r="B9" i="3"/>
  <c r="E9" i="3" s="1"/>
  <c r="K8" i="3"/>
  <c r="J8" i="3"/>
  <c r="F8" i="3"/>
  <c r="B8" i="3"/>
  <c r="E8" i="3" s="1"/>
  <c r="K7" i="3"/>
  <c r="J7" i="3"/>
  <c r="F7" i="3"/>
  <c r="E7" i="3"/>
  <c r="I7" i="3" s="1"/>
  <c r="M7" i="3" s="1"/>
  <c r="O7" i="3" s="1"/>
  <c r="B7" i="3"/>
  <c r="K6" i="3"/>
  <c r="J6" i="3"/>
  <c r="F6" i="3"/>
  <c r="B6" i="3"/>
  <c r="E6" i="3" s="1"/>
  <c r="I6" i="3" s="1"/>
  <c r="M6" i="3" s="1"/>
  <c r="O6" i="3" s="1"/>
  <c r="K5" i="3"/>
  <c r="J5" i="3"/>
  <c r="F5" i="3"/>
  <c r="E5" i="3"/>
  <c r="I5" i="3" s="1"/>
  <c r="M5" i="3" s="1"/>
  <c r="O5" i="3" s="1"/>
  <c r="B5" i="3"/>
  <c r="K4" i="3"/>
  <c r="J4" i="3"/>
  <c r="F4" i="3"/>
  <c r="B4" i="3"/>
  <c r="E4" i="3" s="1"/>
  <c r="K3" i="3"/>
  <c r="J3" i="3"/>
  <c r="F3" i="3"/>
  <c r="B3" i="3"/>
  <c r="E3" i="3" s="1"/>
  <c r="I3" i="3" s="1"/>
  <c r="M3" i="3" s="1"/>
  <c r="O3" i="3" s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J25" i="1" s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J45" i="1" s="1"/>
  <c r="K46" i="1"/>
  <c r="K47" i="1"/>
  <c r="K48" i="1"/>
  <c r="K49" i="1"/>
  <c r="K50" i="1"/>
  <c r="K51" i="1"/>
  <c r="K52" i="1"/>
  <c r="K6" i="1"/>
  <c r="L5" i="1"/>
  <c r="K5" i="1"/>
  <c r="K57" i="2"/>
  <c r="J57" i="2"/>
  <c r="G57" i="2"/>
  <c r="C57" i="2"/>
  <c r="D57" i="2" s="1"/>
  <c r="B57" i="2"/>
  <c r="K56" i="2"/>
  <c r="J56" i="2"/>
  <c r="G56" i="2"/>
  <c r="C56" i="2"/>
  <c r="B56" i="2"/>
  <c r="K55" i="2"/>
  <c r="J55" i="2"/>
  <c r="G55" i="2"/>
  <c r="C55" i="2"/>
  <c r="D55" i="2" s="1"/>
  <c r="B55" i="2"/>
  <c r="K54" i="2"/>
  <c r="J54" i="2"/>
  <c r="G54" i="2"/>
  <c r="C54" i="2"/>
  <c r="D54" i="2" s="1"/>
  <c r="B54" i="2"/>
  <c r="K53" i="2"/>
  <c r="J53" i="2"/>
  <c r="G53" i="2"/>
  <c r="C53" i="2"/>
  <c r="D53" i="2" s="1"/>
  <c r="B53" i="2"/>
  <c r="K52" i="2"/>
  <c r="J52" i="2"/>
  <c r="G52" i="2"/>
  <c r="C52" i="2"/>
  <c r="D52" i="2" s="1"/>
  <c r="B52" i="2"/>
  <c r="K51" i="2"/>
  <c r="J51" i="2"/>
  <c r="G51" i="2"/>
  <c r="C51" i="2"/>
  <c r="D51" i="2" s="1"/>
  <c r="B51" i="2"/>
  <c r="K50" i="2"/>
  <c r="J50" i="2"/>
  <c r="G50" i="2"/>
  <c r="C50" i="2"/>
  <c r="D50" i="2" s="1"/>
  <c r="B50" i="2"/>
  <c r="K49" i="2"/>
  <c r="J49" i="2"/>
  <c r="G49" i="2"/>
  <c r="C49" i="2"/>
  <c r="D49" i="2" s="1"/>
  <c r="B49" i="2"/>
  <c r="K48" i="2"/>
  <c r="J48" i="2"/>
  <c r="G48" i="2"/>
  <c r="C48" i="2"/>
  <c r="B48" i="2"/>
  <c r="K47" i="2"/>
  <c r="J47" i="2"/>
  <c r="G47" i="2"/>
  <c r="C47" i="2"/>
  <c r="D47" i="2" s="1"/>
  <c r="B47" i="2"/>
  <c r="K46" i="2"/>
  <c r="J46" i="2"/>
  <c r="G46" i="2"/>
  <c r="C46" i="2"/>
  <c r="D46" i="2" s="1"/>
  <c r="B46" i="2"/>
  <c r="K45" i="2"/>
  <c r="J45" i="2"/>
  <c r="G45" i="2"/>
  <c r="C45" i="2"/>
  <c r="D45" i="2" s="1"/>
  <c r="B45" i="2"/>
  <c r="K44" i="2"/>
  <c r="J44" i="2"/>
  <c r="G44" i="2"/>
  <c r="C44" i="2"/>
  <c r="D44" i="2" s="1"/>
  <c r="B44" i="2"/>
  <c r="K43" i="2"/>
  <c r="J43" i="2"/>
  <c r="G43" i="2"/>
  <c r="C43" i="2"/>
  <c r="D43" i="2" s="1"/>
  <c r="B43" i="2"/>
  <c r="K42" i="2"/>
  <c r="J42" i="2"/>
  <c r="G42" i="2"/>
  <c r="C42" i="2"/>
  <c r="D42" i="2" s="1"/>
  <c r="B42" i="2"/>
  <c r="K41" i="2"/>
  <c r="J41" i="2"/>
  <c r="G41" i="2"/>
  <c r="C41" i="2"/>
  <c r="D41" i="2" s="1"/>
  <c r="B41" i="2"/>
  <c r="K40" i="2"/>
  <c r="J40" i="2"/>
  <c r="G40" i="2"/>
  <c r="C40" i="2"/>
  <c r="B40" i="2"/>
  <c r="K39" i="2"/>
  <c r="J39" i="2"/>
  <c r="G39" i="2"/>
  <c r="C39" i="2"/>
  <c r="D39" i="2" s="1"/>
  <c r="B39" i="2"/>
  <c r="K38" i="2"/>
  <c r="J38" i="2"/>
  <c r="G38" i="2"/>
  <c r="C38" i="2"/>
  <c r="D38" i="2" s="1"/>
  <c r="B38" i="2"/>
  <c r="K37" i="2"/>
  <c r="J37" i="2"/>
  <c r="G37" i="2"/>
  <c r="C37" i="2"/>
  <c r="D37" i="2" s="1"/>
  <c r="B37" i="2"/>
  <c r="K36" i="2"/>
  <c r="J36" i="2"/>
  <c r="G36" i="2"/>
  <c r="C36" i="2"/>
  <c r="D36" i="2" s="1"/>
  <c r="B36" i="2"/>
  <c r="K35" i="2"/>
  <c r="J35" i="2"/>
  <c r="G35" i="2"/>
  <c r="C35" i="2"/>
  <c r="D35" i="2" s="1"/>
  <c r="B35" i="2"/>
  <c r="K34" i="2"/>
  <c r="J34" i="2"/>
  <c r="G34" i="2"/>
  <c r="C34" i="2"/>
  <c r="D34" i="2" s="1"/>
  <c r="B34" i="2"/>
  <c r="K33" i="2"/>
  <c r="J33" i="2"/>
  <c r="G33" i="2"/>
  <c r="C33" i="2"/>
  <c r="D33" i="2" s="1"/>
  <c r="B33" i="2"/>
  <c r="K32" i="2"/>
  <c r="J32" i="2"/>
  <c r="F32" i="2"/>
  <c r="B32" i="2"/>
  <c r="E32" i="2" s="1"/>
  <c r="K31" i="2"/>
  <c r="J31" i="2"/>
  <c r="F31" i="2"/>
  <c r="B31" i="2"/>
  <c r="E31" i="2" s="1"/>
  <c r="I31" i="2" s="1"/>
  <c r="K30" i="2"/>
  <c r="J30" i="2"/>
  <c r="F30" i="2"/>
  <c r="B30" i="2"/>
  <c r="E30" i="2" s="1"/>
  <c r="I30" i="2" s="1"/>
  <c r="K29" i="2"/>
  <c r="J29" i="2"/>
  <c r="F29" i="2"/>
  <c r="B29" i="2"/>
  <c r="E29" i="2" s="1"/>
  <c r="K28" i="2"/>
  <c r="J28" i="2"/>
  <c r="F28" i="2"/>
  <c r="B28" i="2"/>
  <c r="E28" i="2" s="1"/>
  <c r="K27" i="2"/>
  <c r="J27" i="2"/>
  <c r="F27" i="2"/>
  <c r="B27" i="2"/>
  <c r="E27" i="2" s="1"/>
  <c r="I27" i="2" s="1"/>
  <c r="K26" i="2"/>
  <c r="J26" i="2"/>
  <c r="F26" i="2"/>
  <c r="B26" i="2"/>
  <c r="E26" i="2" s="1"/>
  <c r="I26" i="2" s="1"/>
  <c r="K25" i="2"/>
  <c r="J25" i="2"/>
  <c r="F25" i="2"/>
  <c r="B25" i="2"/>
  <c r="E25" i="2" s="1"/>
  <c r="K24" i="2"/>
  <c r="J24" i="2"/>
  <c r="F24" i="2"/>
  <c r="B24" i="2"/>
  <c r="E24" i="2" s="1"/>
  <c r="K22" i="2"/>
  <c r="J22" i="2"/>
  <c r="F22" i="2"/>
  <c r="B22" i="2"/>
  <c r="E22" i="2" s="1"/>
  <c r="I22" i="2" s="1"/>
  <c r="K20" i="2"/>
  <c r="J20" i="2"/>
  <c r="F20" i="2"/>
  <c r="B20" i="2"/>
  <c r="E20" i="2" s="1"/>
  <c r="I20" i="2" s="1"/>
  <c r="K19" i="2"/>
  <c r="J19" i="2"/>
  <c r="F19" i="2"/>
  <c r="B19" i="2"/>
  <c r="E19" i="2" s="1"/>
  <c r="K18" i="2"/>
  <c r="J18" i="2"/>
  <c r="F18" i="2"/>
  <c r="B18" i="2"/>
  <c r="E18" i="2" s="1"/>
  <c r="K17" i="2"/>
  <c r="J17" i="2"/>
  <c r="F17" i="2"/>
  <c r="B17" i="2"/>
  <c r="E17" i="2" s="1"/>
  <c r="I17" i="2" s="1"/>
  <c r="K15" i="2"/>
  <c r="J15" i="2"/>
  <c r="F15" i="2"/>
  <c r="B15" i="2"/>
  <c r="E15" i="2" s="1"/>
  <c r="I15" i="2" s="1"/>
  <c r="K14" i="2"/>
  <c r="J14" i="2"/>
  <c r="F14" i="2"/>
  <c r="B14" i="2"/>
  <c r="E14" i="2" s="1"/>
  <c r="K13" i="2"/>
  <c r="J13" i="2"/>
  <c r="F13" i="2"/>
  <c r="B13" i="2"/>
  <c r="E13" i="2" s="1"/>
  <c r="K12" i="2"/>
  <c r="J12" i="2"/>
  <c r="F12" i="2"/>
  <c r="B12" i="2"/>
  <c r="E12" i="2" s="1"/>
  <c r="I12" i="2" s="1"/>
  <c r="K10" i="2"/>
  <c r="J10" i="2"/>
  <c r="F10" i="2"/>
  <c r="B10" i="2"/>
  <c r="E10" i="2" s="1"/>
  <c r="I10" i="2" s="1"/>
  <c r="K9" i="2"/>
  <c r="J9" i="2"/>
  <c r="F9" i="2"/>
  <c r="B9" i="2"/>
  <c r="E9" i="2" s="1"/>
  <c r="K7" i="2"/>
  <c r="J7" i="2"/>
  <c r="F7" i="2"/>
  <c r="B7" i="2"/>
  <c r="E7" i="2" s="1"/>
  <c r="I7" i="2" s="1"/>
  <c r="K5" i="2"/>
  <c r="J5" i="2"/>
  <c r="F5" i="2"/>
  <c r="B5" i="2"/>
  <c r="E5" i="2" s="1"/>
  <c r="K4" i="2"/>
  <c r="J4" i="2"/>
  <c r="F4" i="2"/>
  <c r="B4" i="2"/>
  <c r="E4" i="2" s="1"/>
  <c r="H45" i="1"/>
  <c r="H46" i="1"/>
  <c r="H47" i="1"/>
  <c r="H48" i="1"/>
  <c r="H49" i="1"/>
  <c r="H50" i="1"/>
  <c r="H51" i="1"/>
  <c r="H52" i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C45" i="1"/>
  <c r="F45" i="1" s="1"/>
  <c r="C46" i="1"/>
  <c r="F46" i="1" s="1"/>
  <c r="C47" i="1"/>
  <c r="C48" i="1"/>
  <c r="F48" i="1" s="1"/>
  <c r="I48" i="1" s="1"/>
  <c r="C49" i="1"/>
  <c r="C50" i="1"/>
  <c r="F50" i="1" s="1"/>
  <c r="C51" i="1"/>
  <c r="F51" i="1" s="1"/>
  <c r="J51" i="1" s="1"/>
  <c r="C52" i="1"/>
  <c r="F52" i="1" s="1"/>
  <c r="J52" i="1" s="1"/>
  <c r="G22" i="1"/>
  <c r="G23" i="1"/>
  <c r="G24" i="1"/>
  <c r="G25" i="1"/>
  <c r="G26" i="1"/>
  <c r="G27" i="1"/>
  <c r="F26" i="1"/>
  <c r="J26" i="1" s="1"/>
  <c r="C22" i="1"/>
  <c r="F22" i="1" s="1"/>
  <c r="C23" i="1"/>
  <c r="F23" i="1" s="1"/>
  <c r="J23" i="1" s="1"/>
  <c r="C24" i="1"/>
  <c r="F24" i="1" s="1"/>
  <c r="J24" i="1" s="1"/>
  <c r="C25" i="1"/>
  <c r="F25" i="1" s="1"/>
  <c r="C26" i="1"/>
  <c r="C27" i="1"/>
  <c r="F27" i="1" s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28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E37" i="1"/>
  <c r="E38" i="1"/>
  <c r="D36" i="1"/>
  <c r="E36" i="1" s="1"/>
  <c r="D37" i="1"/>
  <c r="D38" i="1"/>
  <c r="D39" i="1"/>
  <c r="E39" i="1" s="1"/>
  <c r="D40" i="1"/>
  <c r="E40" i="1" s="1"/>
  <c r="D41" i="1"/>
  <c r="D42" i="1"/>
  <c r="E42" i="1" s="1"/>
  <c r="D43" i="1"/>
  <c r="E43" i="1" s="1"/>
  <c r="D44" i="1"/>
  <c r="C35" i="1"/>
  <c r="C36" i="1"/>
  <c r="C37" i="1"/>
  <c r="C38" i="1"/>
  <c r="C39" i="1"/>
  <c r="C40" i="1"/>
  <c r="C41" i="1"/>
  <c r="C42" i="1"/>
  <c r="C43" i="1"/>
  <c r="C44" i="1"/>
  <c r="G5" i="1"/>
  <c r="I5" i="1" s="1"/>
  <c r="C12" i="1"/>
  <c r="F12" i="1" s="1"/>
  <c r="J12" i="1" s="1"/>
  <c r="N12" i="1" s="1"/>
  <c r="P12" i="1" s="1"/>
  <c r="C13" i="1"/>
  <c r="F13" i="1" s="1"/>
  <c r="J13" i="1" s="1"/>
  <c r="C14" i="1"/>
  <c r="F14" i="1" s="1"/>
  <c r="J14" i="1" s="1"/>
  <c r="C15" i="1"/>
  <c r="F15" i="1" s="1"/>
  <c r="J15" i="1" s="1"/>
  <c r="C16" i="1"/>
  <c r="F16" i="1" s="1"/>
  <c r="J16" i="1" s="1"/>
  <c r="C17" i="1"/>
  <c r="F17" i="1" s="1"/>
  <c r="J17" i="1" s="1"/>
  <c r="N17" i="1" s="1"/>
  <c r="P17" i="1" s="1"/>
  <c r="C18" i="1"/>
  <c r="F18" i="1" s="1"/>
  <c r="J18" i="1" s="1"/>
  <c r="C19" i="1"/>
  <c r="F19" i="1" s="1"/>
  <c r="J19" i="1" s="1"/>
  <c r="C20" i="1"/>
  <c r="F20" i="1" s="1"/>
  <c r="C21" i="1"/>
  <c r="F21" i="1" s="1"/>
  <c r="J21" i="1" s="1"/>
  <c r="C6" i="1"/>
  <c r="F6" i="1" s="1"/>
  <c r="C7" i="1"/>
  <c r="F7" i="1" s="1"/>
  <c r="J7" i="1" s="1"/>
  <c r="C8" i="1"/>
  <c r="F8" i="1" s="1"/>
  <c r="J8" i="1" s="1"/>
  <c r="C9" i="1"/>
  <c r="F9" i="1" s="1"/>
  <c r="J9" i="1" s="1"/>
  <c r="C10" i="1"/>
  <c r="F10" i="1" s="1"/>
  <c r="J10" i="1" s="1"/>
  <c r="C11" i="1"/>
  <c r="F11" i="1" s="1"/>
  <c r="J11" i="1" s="1"/>
  <c r="C5" i="1"/>
  <c r="F5" i="1" s="1"/>
  <c r="D29" i="1"/>
  <c r="E29" i="1" s="1"/>
  <c r="F29" i="1" s="1"/>
  <c r="J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C29" i="1"/>
  <c r="C30" i="1"/>
  <c r="C31" i="1"/>
  <c r="F31" i="1" s="1"/>
  <c r="C32" i="1"/>
  <c r="C33" i="1"/>
  <c r="C34" i="1"/>
  <c r="D28" i="1"/>
  <c r="E28" i="1" s="1"/>
  <c r="C28" i="1"/>
  <c r="I9" i="3" l="1"/>
  <c r="M9" i="3" s="1"/>
  <c r="O9" i="3" s="1"/>
  <c r="P9" i="3" s="1"/>
  <c r="Q9" i="3" s="1"/>
  <c r="H9" i="3"/>
  <c r="L9" i="3" s="1"/>
  <c r="N9" i="3" s="1"/>
  <c r="H41" i="3"/>
  <c r="L41" i="3" s="1"/>
  <c r="N41" i="3" s="1"/>
  <c r="I41" i="3"/>
  <c r="M41" i="3" s="1"/>
  <c r="O41" i="3" s="1"/>
  <c r="P41" i="3" s="1"/>
  <c r="Q41" i="3" s="1"/>
  <c r="N31" i="1"/>
  <c r="P31" i="1" s="1"/>
  <c r="J31" i="1"/>
  <c r="J6" i="1"/>
  <c r="N6" i="1" s="1"/>
  <c r="P6" i="1" s="1"/>
  <c r="I18" i="3"/>
  <c r="M18" i="3" s="1"/>
  <c r="O18" i="3" s="1"/>
  <c r="H18" i="3"/>
  <c r="L18" i="3" s="1"/>
  <c r="N18" i="3" s="1"/>
  <c r="I22" i="3"/>
  <c r="M22" i="3" s="1"/>
  <c r="O22" i="3" s="1"/>
  <c r="H22" i="3"/>
  <c r="L22" i="3" s="1"/>
  <c r="N22" i="3" s="1"/>
  <c r="I20" i="1"/>
  <c r="J20" i="1"/>
  <c r="J27" i="1"/>
  <c r="N27" i="1" s="1"/>
  <c r="P27" i="1" s="1"/>
  <c r="Q27" i="1" s="1"/>
  <c r="R27" i="1" s="1"/>
  <c r="I27" i="1"/>
  <c r="M27" i="1" s="1"/>
  <c r="O27" i="1" s="1"/>
  <c r="I13" i="3"/>
  <c r="M13" i="3" s="1"/>
  <c r="O13" i="3" s="1"/>
  <c r="H13" i="3"/>
  <c r="L13" i="3" s="1"/>
  <c r="N13" i="3" s="1"/>
  <c r="M52" i="1"/>
  <c r="F37" i="1"/>
  <c r="J37" i="1" s="1"/>
  <c r="E33" i="3"/>
  <c r="H33" i="3" s="1"/>
  <c r="L33" i="3" s="1"/>
  <c r="N33" i="3" s="1"/>
  <c r="E34" i="3"/>
  <c r="H34" i="3" s="1"/>
  <c r="L34" i="3" s="1"/>
  <c r="N34" i="3" s="1"/>
  <c r="H5" i="3"/>
  <c r="L5" i="3" s="1"/>
  <c r="N5" i="3" s="1"/>
  <c r="P5" i="3" s="1"/>
  <c r="Q5" i="3" s="1"/>
  <c r="E38" i="3"/>
  <c r="E46" i="3"/>
  <c r="J48" i="1"/>
  <c r="M48" i="1"/>
  <c r="O48" i="1" s="1"/>
  <c r="E49" i="3"/>
  <c r="H49" i="3" s="1"/>
  <c r="L49" i="3" s="1"/>
  <c r="N49" i="3" s="1"/>
  <c r="F34" i="1"/>
  <c r="J34" i="1" s="1"/>
  <c r="I17" i="1"/>
  <c r="M17" i="1" s="1"/>
  <c r="O17" i="1" s="1"/>
  <c r="Q17" i="1" s="1"/>
  <c r="R17" i="1" s="1"/>
  <c r="F47" i="1"/>
  <c r="J47" i="1" s="1"/>
  <c r="E42" i="3"/>
  <c r="I42" i="3" s="1"/>
  <c r="M42" i="3" s="1"/>
  <c r="O42" i="3" s="1"/>
  <c r="I8" i="1"/>
  <c r="M31" i="1"/>
  <c r="F42" i="1"/>
  <c r="F38" i="1"/>
  <c r="J38" i="1" s="1"/>
  <c r="M45" i="1"/>
  <c r="H25" i="3"/>
  <c r="L25" i="3" s="1"/>
  <c r="N25" i="3" s="1"/>
  <c r="P25" i="3" s="1"/>
  <c r="Q25" i="3" s="1"/>
  <c r="E30" i="3"/>
  <c r="I30" i="3" s="1"/>
  <c r="M30" i="3" s="1"/>
  <c r="O30" i="3" s="1"/>
  <c r="I38" i="3"/>
  <c r="M38" i="3" s="1"/>
  <c r="O38" i="3" s="1"/>
  <c r="H38" i="3"/>
  <c r="L38" i="3" s="1"/>
  <c r="N38" i="3" s="1"/>
  <c r="I46" i="3"/>
  <c r="M46" i="3" s="1"/>
  <c r="O46" i="3" s="1"/>
  <c r="H46" i="3"/>
  <c r="L46" i="3" s="1"/>
  <c r="N46" i="3" s="1"/>
  <c r="H8" i="3"/>
  <c r="L8" i="3" s="1"/>
  <c r="N8" i="3" s="1"/>
  <c r="I8" i="3"/>
  <c r="M8" i="3" s="1"/>
  <c r="O8" i="3" s="1"/>
  <c r="H12" i="3"/>
  <c r="L12" i="3" s="1"/>
  <c r="N12" i="3" s="1"/>
  <c r="I12" i="3"/>
  <c r="M12" i="3" s="1"/>
  <c r="O12" i="3" s="1"/>
  <c r="H16" i="3"/>
  <c r="L16" i="3" s="1"/>
  <c r="N16" i="3" s="1"/>
  <c r="I16" i="3"/>
  <c r="M16" i="3" s="1"/>
  <c r="O16" i="3" s="1"/>
  <c r="H4" i="3"/>
  <c r="L4" i="3" s="1"/>
  <c r="N4" i="3" s="1"/>
  <c r="I4" i="3"/>
  <c r="M4" i="3" s="1"/>
  <c r="O4" i="3" s="1"/>
  <c r="P4" i="3" s="1"/>
  <c r="Q4" i="3" s="1"/>
  <c r="H30" i="3"/>
  <c r="L30" i="3" s="1"/>
  <c r="N30" i="3" s="1"/>
  <c r="I27" i="3"/>
  <c r="M27" i="3" s="1"/>
  <c r="O27" i="3" s="1"/>
  <c r="H27" i="3"/>
  <c r="L27" i="3" s="1"/>
  <c r="N27" i="3" s="1"/>
  <c r="I35" i="3"/>
  <c r="M35" i="3" s="1"/>
  <c r="O35" i="3" s="1"/>
  <c r="H35" i="3"/>
  <c r="L35" i="3" s="1"/>
  <c r="N35" i="3" s="1"/>
  <c r="I49" i="3"/>
  <c r="M49" i="3" s="1"/>
  <c r="O49" i="3" s="1"/>
  <c r="P49" i="3" s="1"/>
  <c r="Q49" i="3" s="1"/>
  <c r="H6" i="3"/>
  <c r="L6" i="3" s="1"/>
  <c r="N6" i="3" s="1"/>
  <c r="P6" i="3" s="1"/>
  <c r="Q6" i="3" s="1"/>
  <c r="H10" i="3"/>
  <c r="L10" i="3" s="1"/>
  <c r="N10" i="3" s="1"/>
  <c r="P10" i="3" s="1"/>
  <c r="Q10" i="3" s="1"/>
  <c r="H14" i="3"/>
  <c r="L14" i="3" s="1"/>
  <c r="N14" i="3" s="1"/>
  <c r="P14" i="3" s="1"/>
  <c r="Q14" i="3" s="1"/>
  <c r="H17" i="3"/>
  <c r="L17" i="3" s="1"/>
  <c r="N17" i="3" s="1"/>
  <c r="P17" i="3" s="1"/>
  <c r="Q17" i="3" s="1"/>
  <c r="I19" i="3"/>
  <c r="M19" i="3" s="1"/>
  <c r="O19" i="3" s="1"/>
  <c r="H19" i="3"/>
  <c r="L21" i="3"/>
  <c r="N21" i="3" s="1"/>
  <c r="I24" i="3"/>
  <c r="M24" i="3" s="1"/>
  <c r="O24" i="3" s="1"/>
  <c r="H24" i="3"/>
  <c r="L24" i="3" s="1"/>
  <c r="N24" i="3" s="1"/>
  <c r="D40" i="3"/>
  <c r="E40" i="3" s="1"/>
  <c r="D48" i="3"/>
  <c r="E48" i="3" s="1"/>
  <c r="I33" i="3"/>
  <c r="M33" i="3" s="1"/>
  <c r="O33" i="3" s="1"/>
  <c r="P33" i="3" s="1"/>
  <c r="Q33" i="3" s="1"/>
  <c r="I43" i="3"/>
  <c r="M43" i="3" s="1"/>
  <c r="O43" i="3" s="1"/>
  <c r="H43" i="3"/>
  <c r="L43" i="3" s="1"/>
  <c r="N43" i="3" s="1"/>
  <c r="H3" i="3"/>
  <c r="L3" i="3" s="1"/>
  <c r="N3" i="3" s="1"/>
  <c r="P3" i="3" s="1"/>
  <c r="Q3" i="3" s="1"/>
  <c r="H7" i="3"/>
  <c r="L7" i="3" s="1"/>
  <c r="N7" i="3" s="1"/>
  <c r="P7" i="3" s="1"/>
  <c r="Q7" i="3" s="1"/>
  <c r="H11" i="3"/>
  <c r="L11" i="3" s="1"/>
  <c r="N11" i="3" s="1"/>
  <c r="P11" i="3" s="1"/>
  <c r="Q11" i="3" s="1"/>
  <c r="H15" i="3"/>
  <c r="L15" i="3" s="1"/>
  <c r="N15" i="3" s="1"/>
  <c r="P15" i="3" s="1"/>
  <c r="Q15" i="3" s="1"/>
  <c r="L19" i="3"/>
  <c r="N19" i="3" s="1"/>
  <c r="I21" i="3"/>
  <c r="M21" i="3" s="1"/>
  <c r="O21" i="3" s="1"/>
  <c r="P21" i="3" s="1"/>
  <c r="Q21" i="3" s="1"/>
  <c r="E29" i="3"/>
  <c r="E31" i="3"/>
  <c r="E37" i="3"/>
  <c r="E39" i="3"/>
  <c r="I45" i="3"/>
  <c r="M45" i="3" s="1"/>
  <c r="O45" i="3" s="1"/>
  <c r="P45" i="3" s="1"/>
  <c r="Q45" i="3" s="1"/>
  <c r="E47" i="3"/>
  <c r="I20" i="3"/>
  <c r="M20" i="3" s="1"/>
  <c r="O20" i="3" s="1"/>
  <c r="P20" i="3" s="1"/>
  <c r="Q20" i="3" s="1"/>
  <c r="H20" i="3"/>
  <c r="L20" i="3" s="1"/>
  <c r="N20" i="3" s="1"/>
  <c r="I23" i="3"/>
  <c r="M23" i="3" s="1"/>
  <c r="O23" i="3" s="1"/>
  <c r="H23" i="3"/>
  <c r="L23" i="3" s="1"/>
  <c r="N23" i="3" s="1"/>
  <c r="I26" i="3"/>
  <c r="M26" i="3" s="1"/>
  <c r="O26" i="3" s="1"/>
  <c r="P26" i="3" s="1"/>
  <c r="Q26" i="3" s="1"/>
  <c r="H26" i="3"/>
  <c r="L26" i="3" s="1"/>
  <c r="N26" i="3" s="1"/>
  <c r="D28" i="3"/>
  <c r="E28" i="3" s="1"/>
  <c r="H32" i="3"/>
  <c r="L32" i="3" s="1"/>
  <c r="N32" i="3" s="1"/>
  <c r="P32" i="3" s="1"/>
  <c r="Q32" i="3" s="1"/>
  <c r="I34" i="3"/>
  <c r="M34" i="3" s="1"/>
  <c r="O34" i="3" s="1"/>
  <c r="D36" i="3"/>
  <c r="E36" i="3" s="1"/>
  <c r="H42" i="3"/>
  <c r="L42" i="3" s="1"/>
  <c r="N42" i="3" s="1"/>
  <c r="D44" i="3"/>
  <c r="E44" i="3" s="1"/>
  <c r="I50" i="3"/>
  <c r="M50" i="3" s="1"/>
  <c r="O50" i="3" s="1"/>
  <c r="H50" i="3"/>
  <c r="L50" i="3" s="1"/>
  <c r="N50" i="3" s="1"/>
  <c r="N5" i="1"/>
  <c r="P5" i="1" s="1"/>
  <c r="Q5" i="1" s="1"/>
  <c r="M5" i="1"/>
  <c r="O5" i="1" s="1"/>
  <c r="F30" i="1"/>
  <c r="I22" i="1"/>
  <c r="M22" i="1" s="1"/>
  <c r="O22" i="1" s="1"/>
  <c r="N11" i="1"/>
  <c r="P11" i="1" s="1"/>
  <c r="N7" i="1"/>
  <c r="P7" i="1" s="1"/>
  <c r="F40" i="1"/>
  <c r="I12" i="1"/>
  <c r="N22" i="1"/>
  <c r="P22" i="1" s="1"/>
  <c r="F35" i="1"/>
  <c r="J35" i="1" s="1"/>
  <c r="I11" i="1"/>
  <c r="M11" i="1" s="1"/>
  <c r="O11" i="1" s="1"/>
  <c r="I42" i="1"/>
  <c r="N29" i="1"/>
  <c r="P29" i="1" s="1"/>
  <c r="I29" i="1"/>
  <c r="I10" i="1"/>
  <c r="M10" i="1" s="1"/>
  <c r="O10" i="1" s="1"/>
  <c r="N10" i="1"/>
  <c r="P10" i="1" s="1"/>
  <c r="I30" i="1"/>
  <c r="M30" i="1" s="1"/>
  <c r="I18" i="1"/>
  <c r="M18" i="1" s="1"/>
  <c r="O18" i="1" s="1"/>
  <c r="N18" i="1"/>
  <c r="P18" i="1" s="1"/>
  <c r="I14" i="1"/>
  <c r="M14" i="1" s="1"/>
  <c r="O14" i="1" s="1"/>
  <c r="N14" i="1"/>
  <c r="P14" i="1" s="1"/>
  <c r="Q14" i="1" s="1"/>
  <c r="R14" i="1" s="1"/>
  <c r="N50" i="1"/>
  <c r="P50" i="1" s="1"/>
  <c r="I50" i="1"/>
  <c r="M50" i="1" s="1"/>
  <c r="I46" i="1"/>
  <c r="M46" i="1" s="1"/>
  <c r="N46" i="1"/>
  <c r="P46" i="1" s="1"/>
  <c r="I13" i="1"/>
  <c r="M13" i="1" s="1"/>
  <c r="O13" i="1" s="1"/>
  <c r="N13" i="1"/>
  <c r="P13" i="1" s="1"/>
  <c r="I38" i="1"/>
  <c r="N38" i="1"/>
  <c r="P38" i="1" s="1"/>
  <c r="E44" i="1"/>
  <c r="F44" i="1" s="1"/>
  <c r="J44" i="1" s="1"/>
  <c r="I37" i="1"/>
  <c r="N37" i="1"/>
  <c r="I16" i="1"/>
  <c r="M16" i="1" s="1"/>
  <c r="O16" i="1" s="1"/>
  <c r="N16" i="1"/>
  <c r="P16" i="1" s="1"/>
  <c r="N34" i="1"/>
  <c r="P34" i="1" s="1"/>
  <c r="I34" i="1"/>
  <c r="N45" i="1"/>
  <c r="P45" i="1" s="1"/>
  <c r="I45" i="1"/>
  <c r="N47" i="1"/>
  <c r="P47" i="1" s="1"/>
  <c r="I47" i="1"/>
  <c r="N19" i="1"/>
  <c r="I19" i="1"/>
  <c r="M19" i="1" s="1"/>
  <c r="O19" i="1" s="1"/>
  <c r="N15" i="1"/>
  <c r="I15" i="1"/>
  <c r="M15" i="1" s="1"/>
  <c r="O15" i="1" s="1"/>
  <c r="F36" i="1"/>
  <c r="J36" i="1" s="1"/>
  <c r="I21" i="1"/>
  <c r="M21" i="1" s="1"/>
  <c r="O21" i="1" s="1"/>
  <c r="N21" i="1"/>
  <c r="P21" i="1" s="1"/>
  <c r="I9" i="1"/>
  <c r="M9" i="1" s="1"/>
  <c r="O9" i="1" s="1"/>
  <c r="I6" i="1"/>
  <c r="M6" i="1" s="1"/>
  <c r="O6" i="1" s="1"/>
  <c r="I31" i="1"/>
  <c r="N24" i="1"/>
  <c r="P24" i="1" s="1"/>
  <c r="I24" i="1"/>
  <c r="M24" i="1" s="1"/>
  <c r="O24" i="1" s="1"/>
  <c r="I26" i="1"/>
  <c r="M26" i="1" s="1"/>
  <c r="O26" i="1" s="1"/>
  <c r="N26" i="1"/>
  <c r="P26" i="1" s="1"/>
  <c r="M20" i="1"/>
  <c r="O20" i="1" s="1"/>
  <c r="M12" i="1"/>
  <c r="O12" i="1" s="1"/>
  <c r="Q12" i="1" s="1"/>
  <c r="R12" i="1" s="1"/>
  <c r="M8" i="1"/>
  <c r="O8" i="1" s="1"/>
  <c r="F33" i="1"/>
  <c r="J33" i="1" s="1"/>
  <c r="N23" i="1"/>
  <c r="I23" i="1"/>
  <c r="M23" i="1" s="1"/>
  <c r="O23" i="1" s="1"/>
  <c r="F49" i="1"/>
  <c r="J49" i="1" s="1"/>
  <c r="N20" i="1"/>
  <c r="P20" i="1" s="1"/>
  <c r="F32" i="1"/>
  <c r="J32" i="1" s="1"/>
  <c r="N25" i="1"/>
  <c r="P25" i="1" s="1"/>
  <c r="N51" i="1"/>
  <c r="P51" i="1" s="1"/>
  <c r="I51" i="1"/>
  <c r="F28" i="1"/>
  <c r="J28" i="1" s="1"/>
  <c r="F43" i="1"/>
  <c r="J43" i="1" s="1"/>
  <c r="F39" i="1"/>
  <c r="J39" i="1" s="1"/>
  <c r="E41" i="1"/>
  <c r="F41" i="1" s="1"/>
  <c r="J41" i="1" s="1"/>
  <c r="I7" i="1"/>
  <c r="M7" i="1" s="1"/>
  <c r="O7" i="1" s="1"/>
  <c r="I25" i="1"/>
  <c r="M25" i="1" s="1"/>
  <c r="O25" i="1" s="1"/>
  <c r="Q25" i="1" s="1"/>
  <c r="R25" i="1" s="1"/>
  <c r="N52" i="1"/>
  <c r="P52" i="1" s="1"/>
  <c r="I52" i="1"/>
  <c r="N48" i="1"/>
  <c r="E43" i="2"/>
  <c r="I43" i="2" s="1"/>
  <c r="N37" i="2" s="1"/>
  <c r="N8" i="2"/>
  <c r="E35" i="2"/>
  <c r="I35" i="2" s="1"/>
  <c r="N29" i="2" s="1"/>
  <c r="N13" i="2"/>
  <c r="E38" i="2"/>
  <c r="I38" i="2" s="1"/>
  <c r="N32" i="2" s="1"/>
  <c r="H17" i="2"/>
  <c r="M17" i="2" s="1"/>
  <c r="N16" i="2"/>
  <c r="N17" i="2"/>
  <c r="N9" i="2"/>
  <c r="H13" i="2"/>
  <c r="L13" i="2" s="1"/>
  <c r="E52" i="2"/>
  <c r="H52" i="2" s="1"/>
  <c r="M52" i="2" s="1"/>
  <c r="H26" i="2"/>
  <c r="L26" i="2" s="1"/>
  <c r="H27" i="2"/>
  <c r="L27" i="2" s="1"/>
  <c r="E55" i="2"/>
  <c r="I55" i="2" s="1"/>
  <c r="N49" i="2" s="1"/>
  <c r="E37" i="2"/>
  <c r="H37" i="2" s="1"/>
  <c r="M37" i="2" s="1"/>
  <c r="E46" i="2"/>
  <c r="I46" i="2" s="1"/>
  <c r="N40" i="2" s="1"/>
  <c r="E53" i="2"/>
  <c r="I53" i="2" s="1"/>
  <c r="N47" i="2" s="1"/>
  <c r="N6" i="2"/>
  <c r="E51" i="2"/>
  <c r="I51" i="2" s="1"/>
  <c r="N45" i="2" s="1"/>
  <c r="I4" i="2"/>
  <c r="N4" i="2" s="1"/>
  <c r="H4" i="2"/>
  <c r="M4" i="2" s="1"/>
  <c r="N20" i="2"/>
  <c r="N21" i="2"/>
  <c r="E34" i="2"/>
  <c r="I34" i="2" s="1"/>
  <c r="N28" i="2" s="1"/>
  <c r="E39" i="2"/>
  <c r="I39" i="2" s="1"/>
  <c r="N33" i="2" s="1"/>
  <c r="D40" i="2"/>
  <c r="E40" i="2" s="1"/>
  <c r="E47" i="2"/>
  <c r="H47" i="2" s="1"/>
  <c r="D48" i="2"/>
  <c r="E48" i="2" s="1"/>
  <c r="D56" i="2"/>
  <c r="E56" i="2" s="1"/>
  <c r="H12" i="2"/>
  <c r="N12" i="2"/>
  <c r="E36" i="2"/>
  <c r="I36" i="2" s="1"/>
  <c r="N30" i="2" s="1"/>
  <c r="E44" i="2"/>
  <c r="I44" i="2" s="1"/>
  <c r="N38" i="2" s="1"/>
  <c r="N24" i="2"/>
  <c r="N25" i="2"/>
  <c r="E50" i="2"/>
  <c r="I50" i="2" s="1"/>
  <c r="N44" i="2" s="1"/>
  <c r="H24" i="2"/>
  <c r="M24" i="2" s="1"/>
  <c r="I24" i="2"/>
  <c r="N18" i="2" s="1"/>
  <c r="H5" i="2"/>
  <c r="M5" i="2" s="1"/>
  <c r="I5" i="2"/>
  <c r="N5" i="2" s="1"/>
  <c r="H28" i="2"/>
  <c r="M28" i="2" s="1"/>
  <c r="I28" i="2"/>
  <c r="N22" i="2" s="1"/>
  <c r="H9" i="2"/>
  <c r="L9" i="2" s="1"/>
  <c r="I9" i="2"/>
  <c r="N7" i="2" s="1"/>
  <c r="H18" i="2"/>
  <c r="M18" i="2" s="1"/>
  <c r="I18" i="2"/>
  <c r="N14" i="2" s="1"/>
  <c r="H32" i="2"/>
  <c r="M32" i="2" s="1"/>
  <c r="I32" i="2"/>
  <c r="N26" i="2" s="1"/>
  <c r="H55" i="2"/>
  <c r="M55" i="2" s="1"/>
  <c r="H15" i="2"/>
  <c r="L15" i="2" s="1"/>
  <c r="I25" i="2"/>
  <c r="N19" i="2" s="1"/>
  <c r="H25" i="2"/>
  <c r="M25" i="2" s="1"/>
  <c r="E33" i="2"/>
  <c r="E41" i="2"/>
  <c r="E57" i="2"/>
  <c r="I14" i="2"/>
  <c r="N11" i="2" s="1"/>
  <c r="H14" i="2"/>
  <c r="L14" i="2" s="1"/>
  <c r="H7" i="2"/>
  <c r="L7" i="2" s="1"/>
  <c r="I13" i="2"/>
  <c r="N10" i="2" s="1"/>
  <c r="H22" i="2"/>
  <c r="H31" i="2"/>
  <c r="E45" i="2"/>
  <c r="H10" i="2"/>
  <c r="M10" i="2" s="1"/>
  <c r="O8" i="2" s="1"/>
  <c r="I19" i="2"/>
  <c r="N15" i="2" s="1"/>
  <c r="H19" i="2"/>
  <c r="L19" i="2" s="1"/>
  <c r="H20" i="2"/>
  <c r="M20" i="2" s="1"/>
  <c r="I29" i="2"/>
  <c r="N23" i="2" s="1"/>
  <c r="H29" i="2"/>
  <c r="M29" i="2" s="1"/>
  <c r="H30" i="2"/>
  <c r="M30" i="2" s="1"/>
  <c r="E42" i="2"/>
  <c r="E49" i="2"/>
  <c r="H51" i="2"/>
  <c r="L51" i="2" s="1"/>
  <c r="E54" i="2"/>
  <c r="N9" i="1"/>
  <c r="P9" i="1" s="1"/>
  <c r="N8" i="1"/>
  <c r="P8" i="1" s="1"/>
  <c r="O38" i="1" l="1"/>
  <c r="Q38" i="1" s="1"/>
  <c r="R38" i="1" s="1"/>
  <c r="P48" i="1"/>
  <c r="Q48" i="1" s="1"/>
  <c r="R48" i="1" s="1"/>
  <c r="P23" i="1"/>
  <c r="Q23" i="1" s="1"/>
  <c r="R23" i="1" s="1"/>
  <c r="P27" i="3"/>
  <c r="Q27" i="3" s="1"/>
  <c r="M47" i="1"/>
  <c r="O47" i="1" s="1"/>
  <c r="Q47" i="1" s="1"/>
  <c r="R47" i="1" s="1"/>
  <c r="P22" i="3"/>
  <c r="Q22" i="3" s="1"/>
  <c r="O13" i="2"/>
  <c r="O52" i="1"/>
  <c r="Q52" i="1" s="1"/>
  <c r="R52" i="1" s="1"/>
  <c r="O31" i="1"/>
  <c r="Q31" i="1" s="1"/>
  <c r="R31" i="1" s="1"/>
  <c r="O45" i="1"/>
  <c r="Q45" i="1" s="1"/>
  <c r="R45" i="1" s="1"/>
  <c r="Q10" i="1"/>
  <c r="R10" i="1" s="1"/>
  <c r="Q11" i="1"/>
  <c r="R11" i="1" s="1"/>
  <c r="I40" i="1"/>
  <c r="J40" i="1"/>
  <c r="N30" i="1"/>
  <c r="P30" i="1" s="1"/>
  <c r="Q30" i="1" s="1"/>
  <c r="R30" i="1" s="1"/>
  <c r="J30" i="1"/>
  <c r="P13" i="3"/>
  <c r="Q13" i="3" s="1"/>
  <c r="M37" i="1"/>
  <c r="O37" i="1" s="1"/>
  <c r="O34" i="1"/>
  <c r="Q34" i="1" s="1"/>
  <c r="R34" i="1" s="1"/>
  <c r="P37" i="1"/>
  <c r="Q37" i="1" s="1"/>
  <c r="R37" i="1" s="1"/>
  <c r="O46" i="1"/>
  <c r="Q46" i="1" s="1"/>
  <c r="R46" i="1" s="1"/>
  <c r="O30" i="1"/>
  <c r="M38" i="1"/>
  <c r="P15" i="1"/>
  <c r="Q15" i="1" s="1"/>
  <c r="R15" i="1" s="1"/>
  <c r="O50" i="1"/>
  <c r="Q50" i="1" s="1"/>
  <c r="R50" i="1" s="1"/>
  <c r="P24" i="3"/>
  <c r="Q24" i="3" s="1"/>
  <c r="M42" i="1"/>
  <c r="O42" i="1" s="1"/>
  <c r="H43" i="2"/>
  <c r="M43" i="2" s="1"/>
  <c r="O37" i="2" s="1"/>
  <c r="P19" i="1"/>
  <c r="Q19" i="1" s="1"/>
  <c r="R19" i="1" s="1"/>
  <c r="O29" i="1"/>
  <c r="P43" i="3"/>
  <c r="Q43" i="3" s="1"/>
  <c r="P16" i="3"/>
  <c r="Q16" i="3" s="1"/>
  <c r="P8" i="3"/>
  <c r="Q8" i="3" s="1"/>
  <c r="M34" i="1"/>
  <c r="N42" i="1"/>
  <c r="P42" i="1" s="1"/>
  <c r="J42" i="1"/>
  <c r="M29" i="1"/>
  <c r="M51" i="1"/>
  <c r="O51" i="1" s="1"/>
  <c r="Q51" i="1" s="1"/>
  <c r="R51" i="1" s="1"/>
  <c r="P18" i="3"/>
  <c r="Q18" i="3" s="1"/>
  <c r="Q18" i="1"/>
  <c r="R18" i="1" s="1"/>
  <c r="Q22" i="1"/>
  <c r="R22" i="1" s="1"/>
  <c r="I28" i="3"/>
  <c r="M28" i="3" s="1"/>
  <c r="O28" i="3" s="1"/>
  <c r="H28" i="3"/>
  <c r="L28" i="3" s="1"/>
  <c r="N28" i="3" s="1"/>
  <c r="I44" i="3"/>
  <c r="M44" i="3" s="1"/>
  <c r="O44" i="3" s="1"/>
  <c r="H44" i="3"/>
  <c r="L44" i="3" s="1"/>
  <c r="N44" i="3" s="1"/>
  <c r="I40" i="3"/>
  <c r="M40" i="3" s="1"/>
  <c r="O40" i="3" s="1"/>
  <c r="H40" i="3"/>
  <c r="L40" i="3" s="1"/>
  <c r="N40" i="3" s="1"/>
  <c r="I36" i="3"/>
  <c r="M36" i="3" s="1"/>
  <c r="O36" i="3" s="1"/>
  <c r="H36" i="3"/>
  <c r="L36" i="3" s="1"/>
  <c r="N36" i="3" s="1"/>
  <c r="I47" i="3"/>
  <c r="M47" i="3" s="1"/>
  <c r="O47" i="3" s="1"/>
  <c r="H47" i="3"/>
  <c r="L47" i="3" s="1"/>
  <c r="N47" i="3" s="1"/>
  <c r="I31" i="3"/>
  <c r="M31" i="3" s="1"/>
  <c r="O31" i="3" s="1"/>
  <c r="H31" i="3"/>
  <c r="L31" i="3" s="1"/>
  <c r="N31" i="3" s="1"/>
  <c r="P46" i="3"/>
  <c r="Q46" i="3" s="1"/>
  <c r="H37" i="3"/>
  <c r="L37" i="3" s="1"/>
  <c r="N37" i="3" s="1"/>
  <c r="I37" i="3"/>
  <c r="M37" i="3" s="1"/>
  <c r="O37" i="3" s="1"/>
  <c r="P37" i="3" s="1"/>
  <c r="Q37" i="3" s="1"/>
  <c r="I48" i="3"/>
  <c r="M48" i="3" s="1"/>
  <c r="O48" i="3" s="1"/>
  <c r="H48" i="3"/>
  <c r="L48" i="3" s="1"/>
  <c r="N48" i="3" s="1"/>
  <c r="P23" i="3"/>
  <c r="Q23" i="3" s="1"/>
  <c r="H29" i="3"/>
  <c r="L29" i="3" s="1"/>
  <c r="N29" i="3" s="1"/>
  <c r="I29" i="3"/>
  <c r="M29" i="3" s="1"/>
  <c r="O29" i="3" s="1"/>
  <c r="P35" i="3"/>
  <c r="Q35" i="3" s="1"/>
  <c r="P30" i="3"/>
  <c r="Q30" i="3" s="1"/>
  <c r="P50" i="3"/>
  <c r="Q50" i="3" s="1"/>
  <c r="P42" i="3"/>
  <c r="Q42" i="3" s="1"/>
  <c r="P34" i="3"/>
  <c r="Q34" i="3" s="1"/>
  <c r="I39" i="3"/>
  <c r="M39" i="3" s="1"/>
  <c r="O39" i="3" s="1"/>
  <c r="H39" i="3"/>
  <c r="L39" i="3" s="1"/>
  <c r="N39" i="3" s="1"/>
  <c r="P19" i="3"/>
  <c r="Q19" i="3" s="1"/>
  <c r="P12" i="3"/>
  <c r="Q12" i="3" s="1"/>
  <c r="P38" i="3"/>
  <c r="Q38" i="3" s="1"/>
  <c r="N35" i="1"/>
  <c r="P35" i="1" s="1"/>
  <c r="I35" i="1"/>
  <c r="Q21" i="1"/>
  <c r="R21" i="1" s="1"/>
  <c r="N40" i="1"/>
  <c r="P40" i="1" s="1"/>
  <c r="Q29" i="1"/>
  <c r="R29" i="1" s="1"/>
  <c r="Q24" i="1"/>
  <c r="R24" i="1" s="1"/>
  <c r="Q13" i="1"/>
  <c r="R13" i="1" s="1"/>
  <c r="N43" i="1"/>
  <c r="P43" i="1" s="1"/>
  <c r="I43" i="1"/>
  <c r="N49" i="1"/>
  <c r="P49" i="1" s="1"/>
  <c r="I49" i="1"/>
  <c r="I33" i="1"/>
  <c r="N33" i="1"/>
  <c r="P33" i="1" s="1"/>
  <c r="Q16" i="1"/>
  <c r="R16" i="1" s="1"/>
  <c r="N44" i="1"/>
  <c r="P44" i="1" s="1"/>
  <c r="I44" i="1"/>
  <c r="I41" i="1"/>
  <c r="N41" i="1"/>
  <c r="N28" i="1"/>
  <c r="P28" i="1" s="1"/>
  <c r="I28" i="1"/>
  <c r="Q26" i="1"/>
  <c r="R26" i="1" s="1"/>
  <c r="I32" i="1"/>
  <c r="N32" i="1"/>
  <c r="P32" i="1" s="1"/>
  <c r="N39" i="1"/>
  <c r="P39" i="1" s="1"/>
  <c r="I39" i="1"/>
  <c r="Q20" i="1"/>
  <c r="R20" i="1" s="1"/>
  <c r="N36" i="1"/>
  <c r="P36" i="1" s="1"/>
  <c r="I36" i="1"/>
  <c r="H35" i="2"/>
  <c r="M35" i="2" s="1"/>
  <c r="O29" i="2" s="1"/>
  <c r="M13" i="2"/>
  <c r="L17" i="2"/>
  <c r="O16" i="2"/>
  <c r="L24" i="2"/>
  <c r="H50" i="2"/>
  <c r="M50" i="2" s="1"/>
  <c r="I52" i="2"/>
  <c r="N46" i="2" s="1"/>
  <c r="O46" i="2" s="1"/>
  <c r="M9" i="2"/>
  <c r="O7" i="2" s="1"/>
  <c r="M26" i="2"/>
  <c r="O20" i="2" s="1"/>
  <c r="I47" i="2"/>
  <c r="N41" i="2" s="1"/>
  <c r="O22" i="2"/>
  <c r="O4" i="2"/>
  <c r="H38" i="2"/>
  <c r="M38" i="2" s="1"/>
  <c r="O32" i="2" s="1"/>
  <c r="H34" i="2"/>
  <c r="L34" i="2" s="1"/>
  <c r="L18" i="2"/>
  <c r="O14" i="2"/>
  <c r="H36" i="2"/>
  <c r="L47" i="2"/>
  <c r="M47" i="2"/>
  <c r="O10" i="2"/>
  <c r="L28" i="2"/>
  <c r="H44" i="2"/>
  <c r="O24" i="2"/>
  <c r="M19" i="2"/>
  <c r="O15" i="2" s="1"/>
  <c r="M27" i="2"/>
  <c r="O21" i="2" s="1"/>
  <c r="H53" i="2"/>
  <c r="M53" i="2" s="1"/>
  <c r="O47" i="2" s="1"/>
  <c r="H46" i="2"/>
  <c r="M46" i="2" s="1"/>
  <c r="O40" i="2" s="1"/>
  <c r="H48" i="2"/>
  <c r="I48" i="2"/>
  <c r="N42" i="2" s="1"/>
  <c r="L30" i="2"/>
  <c r="L52" i="2"/>
  <c r="I37" i="2"/>
  <c r="N31" i="2" s="1"/>
  <c r="O31" i="2" s="1"/>
  <c r="M51" i="2"/>
  <c r="O45" i="2" s="1"/>
  <c r="L37" i="2"/>
  <c r="O18" i="2"/>
  <c r="O26" i="2"/>
  <c r="L10" i="2"/>
  <c r="L25" i="2"/>
  <c r="L43" i="2"/>
  <c r="L5" i="2"/>
  <c r="H39" i="2"/>
  <c r="M39" i="2" s="1"/>
  <c r="O33" i="2" s="1"/>
  <c r="L32" i="2"/>
  <c r="M14" i="2"/>
  <c r="O11" i="2" s="1"/>
  <c r="L4" i="2"/>
  <c r="O5" i="2"/>
  <c r="L12" i="2"/>
  <c r="M12" i="2"/>
  <c r="O9" i="2" s="1"/>
  <c r="H40" i="2"/>
  <c r="I40" i="2"/>
  <c r="N34" i="2" s="1"/>
  <c r="H56" i="2"/>
  <c r="I56" i="2"/>
  <c r="N50" i="2" s="1"/>
  <c r="I45" i="2"/>
  <c r="N39" i="2" s="1"/>
  <c r="H45" i="2"/>
  <c r="L20" i="2"/>
  <c r="H33" i="2"/>
  <c r="I33" i="2"/>
  <c r="N27" i="2" s="1"/>
  <c r="L50" i="2"/>
  <c r="L55" i="2"/>
  <c r="M31" i="2"/>
  <c r="O25" i="2" s="1"/>
  <c r="L31" i="2"/>
  <c r="M15" i="2"/>
  <c r="O12" i="2" s="1"/>
  <c r="I42" i="2"/>
  <c r="N36" i="2" s="1"/>
  <c r="H42" i="2"/>
  <c r="L29" i="2"/>
  <c r="I54" i="2"/>
  <c r="N48" i="2" s="1"/>
  <c r="H54" i="2"/>
  <c r="I49" i="2"/>
  <c r="N43" i="2" s="1"/>
  <c r="H49" i="2"/>
  <c r="O23" i="2"/>
  <c r="O44" i="2"/>
  <c r="M22" i="2"/>
  <c r="O17" i="2" s="1"/>
  <c r="L22" i="2"/>
  <c r="I57" i="2"/>
  <c r="N51" i="2" s="1"/>
  <c r="H57" i="2"/>
  <c r="I41" i="2"/>
  <c r="N35" i="2" s="1"/>
  <c r="H41" i="2"/>
  <c r="O19" i="2"/>
  <c r="O49" i="2"/>
  <c r="M7" i="2"/>
  <c r="O6" i="2" s="1"/>
  <c r="Q7" i="1"/>
  <c r="R7" i="1" s="1"/>
  <c r="Q9" i="1"/>
  <c r="R9" i="1" s="1"/>
  <c r="R5" i="1"/>
  <c r="M32" i="1" l="1"/>
  <c r="O32" i="1" s="1"/>
  <c r="Q32" i="1" s="1"/>
  <c r="R32" i="1" s="1"/>
  <c r="M44" i="1"/>
  <c r="O44" i="1" s="1"/>
  <c r="Q44" i="1" s="1"/>
  <c r="R44" i="1" s="1"/>
  <c r="M33" i="1"/>
  <c r="O33" i="1" s="1"/>
  <c r="Q33" i="1" s="1"/>
  <c r="R33" i="1" s="1"/>
  <c r="Q42" i="1"/>
  <c r="R42" i="1" s="1"/>
  <c r="L35" i="2"/>
  <c r="M39" i="1"/>
  <c r="O39" i="1" s="1"/>
  <c r="Q39" i="1" s="1"/>
  <c r="R39" i="1" s="1"/>
  <c r="M49" i="1"/>
  <c r="O49" i="1" s="1"/>
  <c r="Q49" i="1" s="1"/>
  <c r="R49" i="1" s="1"/>
  <c r="M36" i="1"/>
  <c r="O36" i="1" s="1"/>
  <c r="Q36" i="1" s="1"/>
  <c r="R36" i="1" s="1"/>
  <c r="P41" i="1"/>
  <c r="M40" i="1"/>
  <c r="O40" i="1" s="1"/>
  <c r="Q40" i="1" s="1"/>
  <c r="R40" i="1" s="1"/>
  <c r="M28" i="1"/>
  <c r="O28" i="1" s="1"/>
  <c r="Q28" i="1" s="1"/>
  <c r="R28" i="1" s="1"/>
  <c r="M41" i="1"/>
  <c r="O41" i="1" s="1"/>
  <c r="M43" i="1"/>
  <c r="O43" i="1" s="1"/>
  <c r="Q43" i="1" s="1"/>
  <c r="R43" i="1" s="1"/>
  <c r="M35" i="1"/>
  <c r="O35" i="1" s="1"/>
  <c r="Q35" i="1" s="1"/>
  <c r="R35" i="1" s="1"/>
  <c r="P29" i="3"/>
  <c r="Q29" i="3" s="1"/>
  <c r="P48" i="3"/>
  <c r="Q48" i="3" s="1"/>
  <c r="P31" i="3"/>
  <c r="Q31" i="3" s="1"/>
  <c r="P36" i="3"/>
  <c r="Q36" i="3" s="1"/>
  <c r="P44" i="3"/>
  <c r="Q44" i="3" s="1"/>
  <c r="P39" i="3"/>
  <c r="Q39" i="3" s="1"/>
  <c r="P47" i="3"/>
  <c r="Q47" i="3" s="1"/>
  <c r="P40" i="3"/>
  <c r="Q40" i="3" s="1"/>
  <c r="P28" i="3"/>
  <c r="Q28" i="3" s="1"/>
  <c r="L53" i="2"/>
  <c r="L38" i="2"/>
  <c r="L39" i="2"/>
  <c r="O41" i="2"/>
  <c r="M34" i="2"/>
  <c r="O28" i="2" s="1"/>
  <c r="L46" i="2"/>
  <c r="M36" i="2"/>
  <c r="O30" i="2" s="1"/>
  <c r="L36" i="2"/>
  <c r="M44" i="2"/>
  <c r="O38" i="2" s="1"/>
  <c r="L44" i="2"/>
  <c r="M48" i="2"/>
  <c r="O42" i="2" s="1"/>
  <c r="L48" i="2"/>
  <c r="L56" i="2"/>
  <c r="M56" i="2"/>
  <c r="O50" i="2" s="1"/>
  <c r="M40" i="2"/>
  <c r="O34" i="2" s="1"/>
  <c r="L40" i="2"/>
  <c r="M41" i="2"/>
  <c r="O35" i="2" s="1"/>
  <c r="L41" i="2"/>
  <c r="M49" i="2"/>
  <c r="O43" i="2" s="1"/>
  <c r="L49" i="2"/>
  <c r="M42" i="2"/>
  <c r="O36" i="2" s="1"/>
  <c r="L42" i="2"/>
  <c r="L33" i="2"/>
  <c r="M33" i="2"/>
  <c r="O27" i="2" s="1"/>
  <c r="M57" i="2"/>
  <c r="O51" i="2" s="1"/>
  <c r="L57" i="2"/>
  <c r="M45" i="2"/>
  <c r="O39" i="2" s="1"/>
  <c r="L45" i="2"/>
  <c r="M54" i="2"/>
  <c r="O48" i="2" s="1"/>
  <c r="L54" i="2"/>
  <c r="Q6" i="1"/>
  <c r="R6" i="1" s="1"/>
  <c r="Q8" i="1"/>
  <c r="R8" i="1" s="1"/>
  <c r="Q41" i="1" l="1"/>
  <c r="R41" i="1" s="1"/>
</calcChain>
</file>

<file path=xl/sharedStrings.xml><?xml version="1.0" encoding="utf-8"?>
<sst xmlns="http://schemas.openxmlformats.org/spreadsheetml/2006/main" count="81" uniqueCount="54">
  <si>
    <t>profit</t>
  </si>
  <si>
    <t>Impozit venit  micro 3%</t>
  </si>
  <si>
    <t>Impozit dividende 5%</t>
  </si>
  <si>
    <t>MICRO</t>
  </si>
  <si>
    <t>Impozit  10%</t>
  </si>
  <si>
    <t>CAS</t>
  </si>
  <si>
    <t>CASS</t>
  </si>
  <si>
    <t>PFA</t>
  </si>
  <si>
    <t>Impozit venit  micro 1%</t>
  </si>
  <si>
    <t>cheltuieli/luna fara taxe salariale</t>
  </si>
  <si>
    <t>Total Taxe Micro pentru 12 luni</t>
  </si>
  <si>
    <t>Total Taxe PFA pentru 12 luni</t>
  </si>
  <si>
    <t>Taxe pentru un minim salarial (2080) de 8 h</t>
  </si>
  <si>
    <t>Salariu minim net (brut 2080)</t>
  </si>
  <si>
    <t>total taxe pe luna micro</t>
  </si>
  <si>
    <t>Cu cat este mai scump un PFA deact un Micro</t>
  </si>
  <si>
    <t>Total Taxe Micro pentru 12 luni fara salariat</t>
  </si>
  <si>
    <t>Total Taxe Micro pentru 12 luni cu taxe pentru o norma de 8H</t>
  </si>
  <si>
    <t xml:space="preserve">venit/luna </t>
  </si>
  <si>
    <t>Cu cat este mai scump un PFA decat un Micro pe un an</t>
  </si>
  <si>
    <t>Cu cat este mai scump un PFA decat un Micro pe luna</t>
  </si>
  <si>
    <t>Total taxe pe luna micro</t>
  </si>
  <si>
    <t>Total taxe pe luna PFA</t>
  </si>
  <si>
    <t>Profit</t>
  </si>
  <si>
    <t>Cheltuieli lunare fara taxe salariale</t>
  </si>
  <si>
    <t>Venituri lunare</t>
  </si>
  <si>
    <t>CASS 10%</t>
  </si>
  <si>
    <t>CAS 25%</t>
  </si>
  <si>
    <t>Nr.crt</t>
  </si>
  <si>
    <t>1.</t>
  </si>
  <si>
    <t>2.</t>
  </si>
  <si>
    <t>3.</t>
  </si>
  <si>
    <t>4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</si>
  <si>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</si>
  <si>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</si>
  <si>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</si>
  <si>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</si>
  <si>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</si>
  <si>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</si>
  <si>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</si>
  <si>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</si>
  <si>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</si>
  <si>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</si>
  <si>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</si>
  <si>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</si>
  <si>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</si>
  <si>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</si>
  <si>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Impozit  10% cf art.118</t>
  </si>
  <si>
    <t>CAS 25% cf art.148</t>
  </si>
  <si>
    <t>CASS 10% art.170</t>
  </si>
  <si>
    <t>2-3-4-5</t>
  </si>
  <si>
    <t>2*3/100</t>
  </si>
  <si>
    <t>2*1/100</t>
  </si>
  <si>
    <t>6-7 sau 8 *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</si>
</sst>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4" xfId="0" applyBorder="1"/>
    <xf numFmtId="3" fontId="0" fillId="0" borderId="4" xfId="0" applyNumberFormat="1" applyBorder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right"/>
    </xf>
    <xf numFmtId="0" fontId="0" fillId="0" borderId="0" xfId="0" applyFont="1" applyBorder="1"/>
    <xf numFmtId="3" fontId="0" fillId="0" borderId="0" xfId="0" applyNumberFormat="1" applyFont="1" applyBorder="1"/>
    <xf numFmtId="3" fontId="0" fillId="0" borderId="0" xfId="0" applyNumberFormat="1" applyFont="1"/>
    <xf numFmtId="0" fontId="0" fillId="0" borderId="0" xfId="0" applyFont="1" applyAlignment="1">
      <alignment horizontal="right"/>
    </xf>
    <xf numFmtId="3" fontId="0" fillId="0" borderId="0" xfId="0" applyNumberFormat="1" applyFont="1" applyAlignment="1">
      <alignment horizontal="right"/>
    </xf>
    <xf numFmtId="1" fontId="0" fillId="0" borderId="6" xfId="0" applyNumberFormat="1" applyBorder="1" applyAlignment="1">
      <alignment horizontal="center" vertical="center" wrapText="1"/>
    </xf>
    <xf numFmtId="1" fontId="0" fillId="0" borderId="0" xfId="0" applyNumberFormat="1"/>
    <xf numFmtId="1" fontId="0" fillId="0" borderId="4" xfId="0" applyNumberFormat="1" applyBorder="1" applyAlignment="1">
      <alignment horizontal="center"/>
    </xf>
    <xf numFmtId="1" fontId="0" fillId="0" borderId="4" xfId="0" applyNumberFormat="1" applyBorder="1"/>
    <xf numFmtId="1" fontId="0" fillId="0" borderId="9" xfId="0" applyNumberFormat="1" applyBorder="1"/>
    <xf numFmtId="1" fontId="0" fillId="0" borderId="0" xfId="0" applyNumberFormat="1" applyBorder="1"/>
    <xf numFmtId="1" fontId="0" fillId="0" borderId="0" xfId="0" applyNumberFormat="1" applyAlignment="1">
      <alignment horizontal="right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/>
    <xf numFmtId="1" fontId="0" fillId="0" borderId="0" xfId="0" applyNumberFormat="1" applyFont="1" applyAlignment="1">
      <alignment horizontal="right"/>
    </xf>
    <xf numFmtId="1" fontId="0" fillId="0" borderId="0" xfId="0" applyNumberFormat="1" applyFont="1"/>
    <xf numFmtId="1" fontId="0" fillId="0" borderId="0" xfId="0" applyNumberFormat="1" applyFont="1" applyBorder="1"/>
    <xf numFmtId="1" fontId="0" fillId="0" borderId="0" xfId="0" applyNumberForma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 wrapText="1"/>
    </xf>
    <xf numFmtId="1" fontId="0" fillId="0" borderId="0" xfId="0" applyNumberFormat="1" applyFont="1" applyBorder="1" applyAlignment="1">
      <alignment horizontal="right" vertical="center" wrapText="1"/>
    </xf>
    <xf numFmtId="0" fontId="0" fillId="0" borderId="0" xfId="0" applyFont="1"/>
    <xf numFmtId="1" fontId="0" fillId="0" borderId="0" xfId="0" applyNumberForma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wrapText="1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right" vertical="center" wrapText="1"/>
    </xf>
    <xf numFmtId="0" fontId="0" fillId="0" borderId="4" xfId="0" applyBorder="1" applyAlignment="1">
      <alignment horizontal="right" wrapText="1"/>
    </xf>
    <xf numFmtId="1" fontId="0" fillId="0" borderId="4" xfId="0" applyNumberFormat="1" applyBorder="1" applyAlignment="1">
      <alignment horizontal="right" vertical="center" wrapText="1"/>
    </xf>
    <xf numFmtId="3" fontId="0" fillId="0" borderId="4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wrapText="1"/>
    </xf>
    <xf numFmtId="1" fontId="2" fillId="0" borderId="4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" fontId="2" fillId="0" borderId="4" xfId="0" applyNumberFormat="1" applyFont="1" applyBorder="1"/>
    <xf numFmtId="0" fontId="0" fillId="0" borderId="4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right" wrapText="1"/>
    </xf>
    <xf numFmtId="1" fontId="0" fillId="0" borderId="4" xfId="0" applyNumberFormat="1" applyFont="1" applyBorder="1" applyAlignment="1">
      <alignment horizontal="right" vertical="center" wrapText="1"/>
    </xf>
    <xf numFmtId="3" fontId="0" fillId="0" borderId="4" xfId="0" applyNumberFormat="1" applyFont="1" applyBorder="1" applyAlignment="1">
      <alignment horizontal="right"/>
    </xf>
    <xf numFmtId="1" fontId="0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wrapText="1"/>
    </xf>
    <xf numFmtId="1" fontId="1" fillId="0" borderId="4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/>
    </xf>
    <xf numFmtId="1" fontId="1" fillId="0" borderId="4" xfId="0" applyNumberFormat="1" applyFont="1" applyBorder="1" applyAlignment="1">
      <alignment horizontal="right"/>
    </xf>
    <xf numFmtId="1" fontId="1" fillId="0" borderId="4" xfId="0" applyNumberFormat="1" applyFont="1" applyBorder="1"/>
    <xf numFmtId="3" fontId="0" fillId="0" borderId="4" xfId="0" applyNumberFormat="1" applyBorder="1"/>
    <xf numFmtId="0" fontId="1" fillId="0" borderId="4" xfId="0" applyFont="1" applyBorder="1"/>
    <xf numFmtId="3" fontId="1" fillId="0" borderId="4" xfId="0" applyNumberFormat="1" applyFont="1" applyBorder="1"/>
    <xf numFmtId="0" fontId="2" fillId="0" borderId="4" xfId="0" applyFont="1" applyBorder="1"/>
    <xf numFmtId="3" fontId="2" fillId="0" borderId="4" xfId="0" applyNumberFormat="1" applyFont="1" applyBorder="1"/>
    <xf numFmtId="0" fontId="0" fillId="0" borderId="4" xfId="0" applyFont="1" applyBorder="1"/>
    <xf numFmtId="3" fontId="0" fillId="0" borderId="4" xfId="0" applyNumberFormat="1" applyFont="1" applyBorder="1"/>
    <xf numFmtId="1" fontId="0" fillId="0" borderId="4" xfId="0" applyNumberFormat="1" applyFont="1" applyBorder="1"/>
    <xf numFmtId="1" fontId="0" fillId="0" borderId="12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0" fontId="0" fillId="0" borderId="4" xfId="0" quotePrefix="1" applyBorder="1" applyAlignment="1">
      <alignment horizontal="center" vertical="center" wrapText="1"/>
    </xf>
    <xf numFmtId="1" fontId="0" fillId="0" borderId="13" xfId="0" quotePrefix="1" applyNumberFormat="1" applyBorder="1" applyAlignment="1">
      <alignment horizontal="center" vertical="center" wrapText="1"/>
    </xf>
    <xf numFmtId="3" fontId="0" fillId="0" borderId="13" xfId="0" quotePrefix="1" applyNumberFormat="1" applyBorder="1" applyAlignment="1">
      <alignment horizontal="center" vertical="top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 wrapText="1"/>
    </xf>
    <xf numFmtId="1" fontId="0" fillId="0" borderId="10" xfId="0" applyNumberFormat="1" applyFill="1" applyBorder="1" applyAlignment="1">
      <alignment horizontal="center" vertical="center" wrapText="1"/>
    </xf>
    <xf numFmtId="1" fontId="0" fillId="0" borderId="1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631A3-A064-4493-AB64-16B707FE2799}">
  <dimension ref="A1:R52"/>
  <sheetViews>
    <sheetView tabSelected="1" zoomScale="95" zoomScaleNormal="95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L2" sqref="L2"/>
    </sheetView>
  </sheetViews>
  <sheetFormatPr defaultRowHeight="14.4" x14ac:dyDescent="0.3"/>
  <cols>
    <col min="1" max="1" width="4.88671875" customWidth="1"/>
    <col min="2" max="2" width="7.6640625" bestFit="1" customWidth="1"/>
    <col min="3" max="3" width="9.109375" customWidth="1"/>
    <col min="4" max="4" width="10.88671875" customWidth="1"/>
    <col min="5" max="5" width="9.88671875" style="21" customWidth="1"/>
    <col min="6" max="6" width="10.5546875" style="21" customWidth="1"/>
    <col min="7" max="7" width="10" style="1" customWidth="1"/>
    <col min="8" max="8" width="9.21875" style="1" customWidth="1"/>
    <col min="9" max="9" width="9.88671875" style="1" customWidth="1"/>
    <col min="10" max="10" width="8.6640625" style="21" customWidth="1"/>
    <col min="11" max="11" width="7.88671875" style="21" customWidth="1"/>
    <col min="12" max="12" width="7.21875" style="21" customWidth="1"/>
    <col min="13" max="14" width="8.88671875" style="21"/>
    <col min="15" max="15" width="10.109375" style="21" customWidth="1"/>
    <col min="16" max="16" width="10.5546875" style="21" customWidth="1"/>
    <col min="17" max="17" width="10.44140625" style="21" customWidth="1"/>
    <col min="18" max="18" width="8.88671875" style="1"/>
  </cols>
  <sheetData>
    <row r="1" spans="1:18" ht="56.4" customHeight="1" x14ac:dyDescent="0.3">
      <c r="A1" s="82" t="s">
        <v>28</v>
      </c>
      <c r="B1" s="82" t="s">
        <v>25</v>
      </c>
      <c r="C1" s="82" t="s">
        <v>24</v>
      </c>
      <c r="D1" s="82" t="s">
        <v>12</v>
      </c>
      <c r="E1" s="84" t="s">
        <v>13</v>
      </c>
      <c r="F1" s="84" t="s">
        <v>23</v>
      </c>
      <c r="G1" s="108" t="s">
        <v>3</v>
      </c>
      <c r="H1" s="109"/>
      <c r="I1" s="110"/>
      <c r="J1" s="111" t="s">
        <v>7</v>
      </c>
      <c r="K1" s="112"/>
      <c r="L1" s="113"/>
      <c r="M1" s="94" t="s">
        <v>21</v>
      </c>
      <c r="N1" s="84" t="s">
        <v>22</v>
      </c>
      <c r="O1" s="84" t="s">
        <v>10</v>
      </c>
      <c r="P1" s="84" t="s">
        <v>11</v>
      </c>
      <c r="Q1" s="84" t="s">
        <v>19</v>
      </c>
      <c r="R1" s="86" t="s">
        <v>20</v>
      </c>
    </row>
    <row r="2" spans="1:18" ht="64.8" customHeight="1" x14ac:dyDescent="0.3">
      <c r="A2" s="83"/>
      <c r="B2" s="83"/>
      <c r="C2" s="83"/>
      <c r="D2" s="83"/>
      <c r="E2" s="85"/>
      <c r="F2" s="85"/>
      <c r="G2" s="75" t="s">
        <v>1</v>
      </c>
      <c r="H2" s="75" t="s">
        <v>8</v>
      </c>
      <c r="I2" s="75" t="s">
        <v>2</v>
      </c>
      <c r="J2" s="72" t="s">
        <v>47</v>
      </c>
      <c r="K2" s="72" t="s">
        <v>48</v>
      </c>
      <c r="L2" s="73" t="s">
        <v>49</v>
      </c>
      <c r="M2" s="95"/>
      <c r="N2" s="85"/>
      <c r="O2" s="85"/>
      <c r="P2" s="85"/>
      <c r="Q2" s="85"/>
      <c r="R2" s="87"/>
    </row>
    <row r="3" spans="1:18" ht="64.8" customHeight="1" x14ac:dyDescent="0.3">
      <c r="A3" s="79" t="s">
        <v>29</v>
      </c>
      <c r="B3" s="79" t="s">
        <v>30</v>
      </c>
      <c r="C3" s="79" t="s">
        <v>31</v>
      </c>
      <c r="D3" s="79" t="s">
        <v>32</v>
      </c>
      <c r="E3" s="79" t="s">
        <v>33</v>
      </c>
      <c r="F3" s="79" t="s">
        <v>34</v>
      </c>
      <c r="G3" s="79" t="s">
        <v>35</v>
      </c>
      <c r="H3" s="79" t="s">
        <v>36</v>
      </c>
      <c r="I3" s="79" t="s">
        <v>37</v>
      </c>
      <c r="J3" s="79" t="s">
        <v>38</v>
      </c>
      <c r="K3" s="79" t="s">
        <v>39</v>
      </c>
      <c r="L3" s="79" t="s">
        <v>40</v>
      </c>
      <c r="M3" s="79" t="s">
        <v>41</v>
      </c>
      <c r="N3" s="79" t="s">
        <v>42</v>
      </c>
      <c r="O3" s="79" t="s">
        <v>43</v>
      </c>
      <c r="P3" s="79" t="s">
        <v>44</v>
      </c>
      <c r="Q3" s="79" t="s">
        <v>45</v>
      </c>
      <c r="R3" s="79" t="s">
        <v>46</v>
      </c>
    </row>
    <row r="4" spans="1:18" ht="45" customHeight="1" x14ac:dyDescent="0.3">
      <c r="B4" s="76"/>
      <c r="C4" s="76"/>
      <c r="D4" s="76"/>
      <c r="E4" s="73"/>
      <c r="F4" s="80" t="s">
        <v>50</v>
      </c>
      <c r="G4" s="80" t="s">
        <v>51</v>
      </c>
      <c r="H4" s="80" t="s">
        <v>52</v>
      </c>
      <c r="I4" s="81" t="s">
        <v>53</v>
      </c>
      <c r="J4" s="80" t="s">
        <v>52</v>
      </c>
      <c r="K4" s="73"/>
      <c r="L4" s="73"/>
      <c r="M4" s="38"/>
      <c r="N4" s="73"/>
      <c r="O4" s="73"/>
      <c r="P4" s="73"/>
      <c r="Q4" s="73"/>
      <c r="R4" s="77"/>
    </row>
    <row r="5" spans="1:18" s="41" customFormat="1" x14ac:dyDescent="0.3">
      <c r="A5" s="78">
        <v>1</v>
      </c>
      <c r="B5" s="42">
        <v>6000</v>
      </c>
      <c r="C5" s="42">
        <f>B5*20/100</f>
        <v>1200</v>
      </c>
      <c r="D5" s="43"/>
      <c r="E5" s="44"/>
      <c r="F5" s="44">
        <f>B5-C5</f>
        <v>4800</v>
      </c>
      <c r="G5" s="45">
        <f>B5*3/100</f>
        <v>180</v>
      </c>
      <c r="H5" s="45"/>
      <c r="I5" s="45">
        <f>(F5-G5)*5/100</f>
        <v>231</v>
      </c>
      <c r="J5" s="46">
        <f>(F5-K5-L5)*10/100</f>
        <v>407.2</v>
      </c>
      <c r="K5" s="23">
        <f>2080*25%</f>
        <v>520</v>
      </c>
      <c r="L5" s="23">
        <f>2080*10%</f>
        <v>208</v>
      </c>
      <c r="M5" s="23">
        <f>G5+I5</f>
        <v>411</v>
      </c>
      <c r="N5" s="23">
        <f>J5+K5+L5</f>
        <v>1135.2</v>
      </c>
      <c r="O5" s="46">
        <f>M5*12</f>
        <v>4932</v>
      </c>
      <c r="P5" s="46">
        <f>N5*12</f>
        <v>13622.400000000001</v>
      </c>
      <c r="Q5" s="46">
        <f>P5-O5</f>
        <v>8690.4000000000015</v>
      </c>
      <c r="R5" s="45">
        <f>Q5/12</f>
        <v>724.20000000000016</v>
      </c>
    </row>
    <row r="6" spans="1:18" s="5" customFormat="1" x14ac:dyDescent="0.3">
      <c r="A6" s="78">
        <v>2</v>
      </c>
      <c r="B6" s="42">
        <v>7000</v>
      </c>
      <c r="C6" s="42">
        <f t="shared" ref="C6:C27" si="0">B6*20/100</f>
        <v>1400</v>
      </c>
      <c r="D6" s="43"/>
      <c r="E6" s="44"/>
      <c r="F6" s="44">
        <f t="shared" ref="F6:F27" si="1">B6-C6</f>
        <v>5600</v>
      </c>
      <c r="G6" s="45">
        <f t="shared" ref="G6:G27" si="2">B6*3/100</f>
        <v>210</v>
      </c>
      <c r="H6" s="45"/>
      <c r="I6" s="45">
        <f t="shared" ref="I6:I27" si="3">(F6-G6)*5/100</f>
        <v>269.5</v>
      </c>
      <c r="J6" s="46">
        <f t="shared" ref="J6:J52" si="4">(F6-K6-L6)*10/100</f>
        <v>487.2</v>
      </c>
      <c r="K6" s="23">
        <f>2080*25%</f>
        <v>520</v>
      </c>
      <c r="L6" s="23">
        <f t="shared" ref="L6:L52" si="5">2080*10%</f>
        <v>208</v>
      </c>
      <c r="M6" s="23">
        <f t="shared" ref="M6:M27" si="6">G6+I6</f>
        <v>479.5</v>
      </c>
      <c r="N6" s="23">
        <f t="shared" ref="N6:N51" si="7">J6+K6+L6</f>
        <v>1215.2</v>
      </c>
      <c r="O6" s="46">
        <f>M6*12</f>
        <v>5754</v>
      </c>
      <c r="P6" s="46">
        <f t="shared" ref="P6:P52" si="8">N6*12</f>
        <v>14582.400000000001</v>
      </c>
      <c r="Q6" s="46">
        <f>P6-O6</f>
        <v>8828.4000000000015</v>
      </c>
      <c r="R6" s="45">
        <f t="shared" ref="R6:R52" si="9">Q6/12</f>
        <v>735.70000000000016</v>
      </c>
    </row>
    <row r="7" spans="1:18" s="5" customFormat="1" x14ac:dyDescent="0.3">
      <c r="A7" s="78">
        <v>3</v>
      </c>
      <c r="B7" s="42">
        <v>8000</v>
      </c>
      <c r="C7" s="42">
        <f t="shared" si="0"/>
        <v>1600</v>
      </c>
      <c r="D7" s="43"/>
      <c r="E7" s="44"/>
      <c r="F7" s="44">
        <f t="shared" si="1"/>
        <v>6400</v>
      </c>
      <c r="G7" s="45">
        <f t="shared" si="2"/>
        <v>240</v>
      </c>
      <c r="H7" s="45"/>
      <c r="I7" s="45">
        <f t="shared" si="3"/>
        <v>308</v>
      </c>
      <c r="J7" s="46">
        <f t="shared" si="4"/>
        <v>567.20000000000005</v>
      </c>
      <c r="K7" s="23">
        <f t="shared" ref="K7:K52" si="10">2080*25%</f>
        <v>520</v>
      </c>
      <c r="L7" s="23">
        <f t="shared" si="5"/>
        <v>208</v>
      </c>
      <c r="M7" s="23">
        <f t="shared" si="6"/>
        <v>548</v>
      </c>
      <c r="N7" s="23">
        <f t="shared" si="7"/>
        <v>1295.2</v>
      </c>
      <c r="O7" s="46">
        <f t="shared" ref="O7:O52" si="11">M7*12</f>
        <v>6576</v>
      </c>
      <c r="P7" s="46">
        <f t="shared" si="8"/>
        <v>15542.400000000001</v>
      </c>
      <c r="Q7" s="46">
        <f>P7-O7</f>
        <v>8966.4000000000015</v>
      </c>
      <c r="R7" s="45">
        <f t="shared" si="9"/>
        <v>747.20000000000016</v>
      </c>
    </row>
    <row r="8" spans="1:18" s="5" customFormat="1" x14ac:dyDescent="0.3">
      <c r="A8" s="78">
        <v>4</v>
      </c>
      <c r="B8" s="42">
        <v>9000</v>
      </c>
      <c r="C8" s="42">
        <f t="shared" si="0"/>
        <v>1800</v>
      </c>
      <c r="D8" s="43"/>
      <c r="E8" s="44"/>
      <c r="F8" s="44">
        <f t="shared" si="1"/>
        <v>7200</v>
      </c>
      <c r="G8" s="45">
        <f t="shared" si="2"/>
        <v>270</v>
      </c>
      <c r="H8" s="45"/>
      <c r="I8" s="45">
        <f t="shared" si="3"/>
        <v>346.5</v>
      </c>
      <c r="J8" s="46">
        <f t="shared" si="4"/>
        <v>647.20000000000005</v>
      </c>
      <c r="K8" s="23">
        <f t="shared" si="10"/>
        <v>520</v>
      </c>
      <c r="L8" s="23">
        <f t="shared" si="5"/>
        <v>208</v>
      </c>
      <c r="M8" s="23">
        <f t="shared" si="6"/>
        <v>616.5</v>
      </c>
      <c r="N8" s="23">
        <f t="shared" si="7"/>
        <v>1375.2</v>
      </c>
      <c r="O8" s="46">
        <f t="shared" si="11"/>
        <v>7398</v>
      </c>
      <c r="P8" s="46">
        <f t="shared" si="8"/>
        <v>16502.400000000001</v>
      </c>
      <c r="Q8" s="46">
        <f>P8-O8</f>
        <v>9104.4000000000015</v>
      </c>
      <c r="R8" s="45">
        <f t="shared" si="9"/>
        <v>758.70000000000016</v>
      </c>
    </row>
    <row r="9" spans="1:18" s="5" customFormat="1" x14ac:dyDescent="0.3">
      <c r="A9" s="78">
        <v>5</v>
      </c>
      <c r="B9" s="42">
        <v>10000</v>
      </c>
      <c r="C9" s="42">
        <f t="shared" si="0"/>
        <v>2000</v>
      </c>
      <c r="D9" s="43"/>
      <c r="E9" s="44"/>
      <c r="F9" s="44">
        <f t="shared" si="1"/>
        <v>8000</v>
      </c>
      <c r="G9" s="45">
        <f t="shared" si="2"/>
        <v>300</v>
      </c>
      <c r="H9" s="45"/>
      <c r="I9" s="45">
        <f t="shared" si="3"/>
        <v>385</v>
      </c>
      <c r="J9" s="46">
        <f t="shared" si="4"/>
        <v>727.2</v>
      </c>
      <c r="K9" s="23">
        <f t="shared" si="10"/>
        <v>520</v>
      </c>
      <c r="L9" s="23">
        <f t="shared" si="5"/>
        <v>208</v>
      </c>
      <c r="M9" s="23">
        <f t="shared" si="6"/>
        <v>685</v>
      </c>
      <c r="N9" s="23">
        <f t="shared" si="7"/>
        <v>1455.2</v>
      </c>
      <c r="O9" s="46">
        <f t="shared" si="11"/>
        <v>8220</v>
      </c>
      <c r="P9" s="46">
        <f t="shared" si="8"/>
        <v>17462.400000000001</v>
      </c>
      <c r="Q9" s="46">
        <f>P9-O9</f>
        <v>9242.4000000000015</v>
      </c>
      <c r="R9" s="45">
        <f t="shared" si="9"/>
        <v>770.20000000000016</v>
      </c>
    </row>
    <row r="10" spans="1:18" s="5" customFormat="1" x14ac:dyDescent="0.3">
      <c r="A10" s="78">
        <v>6</v>
      </c>
      <c r="B10" s="42">
        <v>11000</v>
      </c>
      <c r="C10" s="42">
        <f t="shared" si="0"/>
        <v>2200</v>
      </c>
      <c r="D10" s="43"/>
      <c r="E10" s="44"/>
      <c r="F10" s="44">
        <f t="shared" si="1"/>
        <v>8800</v>
      </c>
      <c r="G10" s="45">
        <f t="shared" si="2"/>
        <v>330</v>
      </c>
      <c r="H10" s="45"/>
      <c r="I10" s="45">
        <f t="shared" si="3"/>
        <v>423.5</v>
      </c>
      <c r="J10" s="46">
        <f t="shared" si="4"/>
        <v>807.2</v>
      </c>
      <c r="K10" s="23">
        <f t="shared" si="10"/>
        <v>520</v>
      </c>
      <c r="L10" s="23">
        <f t="shared" si="5"/>
        <v>208</v>
      </c>
      <c r="M10" s="23">
        <f t="shared" si="6"/>
        <v>753.5</v>
      </c>
      <c r="N10" s="23">
        <f t="shared" si="7"/>
        <v>1535.2</v>
      </c>
      <c r="O10" s="46">
        <f t="shared" si="11"/>
        <v>9042</v>
      </c>
      <c r="P10" s="46">
        <f t="shared" si="8"/>
        <v>18422.400000000001</v>
      </c>
      <c r="Q10" s="46">
        <f t="shared" ref="Q10:Q52" si="12">P10-O10</f>
        <v>9380.4000000000015</v>
      </c>
      <c r="R10" s="45">
        <f t="shared" si="9"/>
        <v>781.70000000000016</v>
      </c>
    </row>
    <row r="11" spans="1:18" s="5" customFormat="1" x14ac:dyDescent="0.3">
      <c r="A11" s="78">
        <v>7</v>
      </c>
      <c r="B11" s="42">
        <v>12000</v>
      </c>
      <c r="C11" s="42">
        <f t="shared" si="0"/>
        <v>2400</v>
      </c>
      <c r="D11" s="43"/>
      <c r="E11" s="44"/>
      <c r="F11" s="44">
        <f t="shared" si="1"/>
        <v>9600</v>
      </c>
      <c r="G11" s="45">
        <f t="shared" si="2"/>
        <v>360</v>
      </c>
      <c r="H11" s="45"/>
      <c r="I11" s="45">
        <f t="shared" si="3"/>
        <v>462</v>
      </c>
      <c r="J11" s="46">
        <f t="shared" si="4"/>
        <v>887.2</v>
      </c>
      <c r="K11" s="23">
        <f t="shared" si="10"/>
        <v>520</v>
      </c>
      <c r="L11" s="23">
        <f t="shared" si="5"/>
        <v>208</v>
      </c>
      <c r="M11" s="23">
        <f t="shared" si="6"/>
        <v>822</v>
      </c>
      <c r="N11" s="23">
        <f t="shared" si="7"/>
        <v>1615.2</v>
      </c>
      <c r="O11" s="46">
        <f t="shared" si="11"/>
        <v>9864</v>
      </c>
      <c r="P11" s="46">
        <f t="shared" si="8"/>
        <v>19382.400000000001</v>
      </c>
      <c r="Q11" s="46">
        <f t="shared" si="12"/>
        <v>9518.4000000000015</v>
      </c>
      <c r="R11" s="45">
        <f t="shared" si="9"/>
        <v>793.20000000000016</v>
      </c>
    </row>
    <row r="12" spans="1:18" s="5" customFormat="1" x14ac:dyDescent="0.3">
      <c r="A12" s="78">
        <v>8</v>
      </c>
      <c r="B12" s="42">
        <v>13000</v>
      </c>
      <c r="C12" s="42">
        <f t="shared" si="0"/>
        <v>2600</v>
      </c>
      <c r="D12" s="43"/>
      <c r="E12" s="44"/>
      <c r="F12" s="44">
        <f t="shared" si="1"/>
        <v>10400</v>
      </c>
      <c r="G12" s="45">
        <f t="shared" si="2"/>
        <v>390</v>
      </c>
      <c r="H12" s="45"/>
      <c r="I12" s="45">
        <f t="shared" si="3"/>
        <v>500.5</v>
      </c>
      <c r="J12" s="46">
        <f t="shared" si="4"/>
        <v>967.2</v>
      </c>
      <c r="K12" s="23">
        <f t="shared" si="10"/>
        <v>520</v>
      </c>
      <c r="L12" s="23">
        <f t="shared" si="5"/>
        <v>208</v>
      </c>
      <c r="M12" s="23">
        <f t="shared" si="6"/>
        <v>890.5</v>
      </c>
      <c r="N12" s="23">
        <f t="shared" si="7"/>
        <v>1695.2</v>
      </c>
      <c r="O12" s="46">
        <f t="shared" si="11"/>
        <v>10686</v>
      </c>
      <c r="P12" s="46">
        <f t="shared" si="8"/>
        <v>20342.400000000001</v>
      </c>
      <c r="Q12" s="46">
        <f t="shared" si="12"/>
        <v>9656.4000000000015</v>
      </c>
      <c r="R12" s="45">
        <f t="shared" si="9"/>
        <v>804.70000000000016</v>
      </c>
    </row>
    <row r="13" spans="1:18" s="5" customFormat="1" x14ac:dyDescent="0.3">
      <c r="A13" s="78">
        <v>9</v>
      </c>
      <c r="B13" s="42">
        <v>14000</v>
      </c>
      <c r="C13" s="42">
        <f t="shared" si="0"/>
        <v>2800</v>
      </c>
      <c r="D13" s="43"/>
      <c r="E13" s="44"/>
      <c r="F13" s="44">
        <f t="shared" si="1"/>
        <v>11200</v>
      </c>
      <c r="G13" s="45">
        <f t="shared" si="2"/>
        <v>420</v>
      </c>
      <c r="H13" s="45"/>
      <c r="I13" s="45">
        <f t="shared" si="3"/>
        <v>539</v>
      </c>
      <c r="J13" s="46">
        <f t="shared" si="4"/>
        <v>1047.2</v>
      </c>
      <c r="K13" s="23">
        <f t="shared" si="10"/>
        <v>520</v>
      </c>
      <c r="L13" s="23">
        <f t="shared" si="5"/>
        <v>208</v>
      </c>
      <c r="M13" s="23">
        <f t="shared" si="6"/>
        <v>959</v>
      </c>
      <c r="N13" s="23">
        <f t="shared" si="7"/>
        <v>1775.2</v>
      </c>
      <c r="O13" s="46">
        <f t="shared" si="11"/>
        <v>11508</v>
      </c>
      <c r="P13" s="46">
        <f t="shared" si="8"/>
        <v>21302.400000000001</v>
      </c>
      <c r="Q13" s="46">
        <f t="shared" si="12"/>
        <v>9794.4000000000015</v>
      </c>
      <c r="R13" s="45">
        <f t="shared" si="9"/>
        <v>816.20000000000016</v>
      </c>
    </row>
    <row r="14" spans="1:18" s="5" customFormat="1" x14ac:dyDescent="0.3">
      <c r="A14" s="78">
        <v>10</v>
      </c>
      <c r="B14" s="42">
        <v>15000</v>
      </c>
      <c r="C14" s="42">
        <f t="shared" si="0"/>
        <v>3000</v>
      </c>
      <c r="D14" s="43"/>
      <c r="E14" s="44"/>
      <c r="F14" s="44">
        <f t="shared" si="1"/>
        <v>12000</v>
      </c>
      <c r="G14" s="45">
        <f t="shared" si="2"/>
        <v>450</v>
      </c>
      <c r="H14" s="45"/>
      <c r="I14" s="45">
        <f t="shared" si="3"/>
        <v>577.5</v>
      </c>
      <c r="J14" s="46">
        <f t="shared" si="4"/>
        <v>1127.2</v>
      </c>
      <c r="K14" s="23">
        <f t="shared" si="10"/>
        <v>520</v>
      </c>
      <c r="L14" s="23">
        <f t="shared" si="5"/>
        <v>208</v>
      </c>
      <c r="M14" s="23">
        <f t="shared" si="6"/>
        <v>1027.5</v>
      </c>
      <c r="N14" s="23">
        <f t="shared" si="7"/>
        <v>1855.2</v>
      </c>
      <c r="O14" s="46">
        <f t="shared" si="11"/>
        <v>12330</v>
      </c>
      <c r="P14" s="46">
        <f t="shared" si="8"/>
        <v>22262.400000000001</v>
      </c>
      <c r="Q14" s="46">
        <f t="shared" si="12"/>
        <v>9932.4000000000015</v>
      </c>
      <c r="R14" s="45">
        <f t="shared" si="9"/>
        <v>827.70000000000016</v>
      </c>
    </row>
    <row r="15" spans="1:18" s="5" customFormat="1" x14ac:dyDescent="0.3">
      <c r="A15" s="78">
        <v>11</v>
      </c>
      <c r="B15" s="42">
        <v>16000</v>
      </c>
      <c r="C15" s="42">
        <f t="shared" si="0"/>
        <v>3200</v>
      </c>
      <c r="D15" s="43"/>
      <c r="E15" s="44"/>
      <c r="F15" s="44">
        <f t="shared" si="1"/>
        <v>12800</v>
      </c>
      <c r="G15" s="45">
        <f t="shared" si="2"/>
        <v>480</v>
      </c>
      <c r="H15" s="45"/>
      <c r="I15" s="45">
        <f t="shared" si="3"/>
        <v>616</v>
      </c>
      <c r="J15" s="46">
        <f t="shared" si="4"/>
        <v>1207.2</v>
      </c>
      <c r="K15" s="23">
        <f t="shared" si="10"/>
        <v>520</v>
      </c>
      <c r="L15" s="23">
        <f t="shared" si="5"/>
        <v>208</v>
      </c>
      <c r="M15" s="23">
        <f t="shared" si="6"/>
        <v>1096</v>
      </c>
      <c r="N15" s="23">
        <f t="shared" si="7"/>
        <v>1935.2</v>
      </c>
      <c r="O15" s="46">
        <f t="shared" si="11"/>
        <v>13152</v>
      </c>
      <c r="P15" s="46">
        <f t="shared" si="8"/>
        <v>23222.400000000001</v>
      </c>
      <c r="Q15" s="46">
        <f t="shared" si="12"/>
        <v>10070.400000000001</v>
      </c>
      <c r="R15" s="45">
        <f t="shared" si="9"/>
        <v>839.20000000000016</v>
      </c>
    </row>
    <row r="16" spans="1:18" s="5" customFormat="1" x14ac:dyDescent="0.3">
      <c r="A16" s="78">
        <v>12</v>
      </c>
      <c r="B16" s="42">
        <v>17000</v>
      </c>
      <c r="C16" s="42">
        <f t="shared" si="0"/>
        <v>3400</v>
      </c>
      <c r="D16" s="43"/>
      <c r="E16" s="44"/>
      <c r="F16" s="44">
        <f t="shared" si="1"/>
        <v>13600</v>
      </c>
      <c r="G16" s="45">
        <f t="shared" si="2"/>
        <v>510</v>
      </c>
      <c r="H16" s="45"/>
      <c r="I16" s="45">
        <f t="shared" si="3"/>
        <v>654.5</v>
      </c>
      <c r="J16" s="46">
        <f t="shared" si="4"/>
        <v>1287.2</v>
      </c>
      <c r="K16" s="23">
        <f t="shared" si="10"/>
        <v>520</v>
      </c>
      <c r="L16" s="23">
        <f t="shared" si="5"/>
        <v>208</v>
      </c>
      <c r="M16" s="23">
        <f t="shared" si="6"/>
        <v>1164.5</v>
      </c>
      <c r="N16" s="23">
        <f t="shared" si="7"/>
        <v>2015.2</v>
      </c>
      <c r="O16" s="46">
        <f t="shared" si="11"/>
        <v>13974</v>
      </c>
      <c r="P16" s="46">
        <f t="shared" si="8"/>
        <v>24182.400000000001</v>
      </c>
      <c r="Q16" s="46">
        <f t="shared" si="12"/>
        <v>10208.400000000001</v>
      </c>
      <c r="R16" s="45">
        <f t="shared" si="9"/>
        <v>850.70000000000016</v>
      </c>
    </row>
    <row r="17" spans="1:18" s="5" customFormat="1" x14ac:dyDescent="0.3">
      <c r="A17" s="78">
        <v>13</v>
      </c>
      <c r="B17" s="42">
        <v>18000</v>
      </c>
      <c r="C17" s="42">
        <f t="shared" si="0"/>
        <v>3600</v>
      </c>
      <c r="D17" s="43"/>
      <c r="E17" s="44"/>
      <c r="F17" s="44">
        <f t="shared" si="1"/>
        <v>14400</v>
      </c>
      <c r="G17" s="45">
        <f t="shared" si="2"/>
        <v>540</v>
      </c>
      <c r="H17" s="45"/>
      <c r="I17" s="45">
        <f t="shared" si="3"/>
        <v>693</v>
      </c>
      <c r="J17" s="46">
        <f t="shared" si="4"/>
        <v>1367.2</v>
      </c>
      <c r="K17" s="23">
        <f t="shared" si="10"/>
        <v>520</v>
      </c>
      <c r="L17" s="23">
        <f t="shared" si="5"/>
        <v>208</v>
      </c>
      <c r="M17" s="23">
        <f t="shared" si="6"/>
        <v>1233</v>
      </c>
      <c r="N17" s="23">
        <f t="shared" si="7"/>
        <v>2095.1999999999998</v>
      </c>
      <c r="O17" s="46">
        <f t="shared" si="11"/>
        <v>14796</v>
      </c>
      <c r="P17" s="46">
        <f t="shared" si="8"/>
        <v>25142.399999999998</v>
      </c>
      <c r="Q17" s="46">
        <f t="shared" si="12"/>
        <v>10346.399999999998</v>
      </c>
      <c r="R17" s="45">
        <f t="shared" si="9"/>
        <v>862.19999999999982</v>
      </c>
    </row>
    <row r="18" spans="1:18" s="5" customFormat="1" x14ac:dyDescent="0.3">
      <c r="A18" s="78">
        <v>14</v>
      </c>
      <c r="B18" s="42">
        <v>19000</v>
      </c>
      <c r="C18" s="42">
        <f t="shared" si="0"/>
        <v>3800</v>
      </c>
      <c r="D18" s="43"/>
      <c r="E18" s="44"/>
      <c r="F18" s="44">
        <f t="shared" si="1"/>
        <v>15200</v>
      </c>
      <c r="G18" s="45">
        <f t="shared" si="2"/>
        <v>570</v>
      </c>
      <c r="H18" s="45"/>
      <c r="I18" s="45">
        <f t="shared" si="3"/>
        <v>731.5</v>
      </c>
      <c r="J18" s="46">
        <f t="shared" si="4"/>
        <v>1447.2</v>
      </c>
      <c r="K18" s="23">
        <f t="shared" si="10"/>
        <v>520</v>
      </c>
      <c r="L18" s="23">
        <f t="shared" si="5"/>
        <v>208</v>
      </c>
      <c r="M18" s="23">
        <f t="shared" si="6"/>
        <v>1301.5</v>
      </c>
      <c r="N18" s="23">
        <f t="shared" si="7"/>
        <v>2175.1999999999998</v>
      </c>
      <c r="O18" s="46">
        <f t="shared" si="11"/>
        <v>15618</v>
      </c>
      <c r="P18" s="46">
        <f t="shared" si="8"/>
        <v>26102.399999999998</v>
      </c>
      <c r="Q18" s="46">
        <f t="shared" si="12"/>
        <v>10484.399999999998</v>
      </c>
      <c r="R18" s="45">
        <f t="shared" si="9"/>
        <v>873.69999999999982</v>
      </c>
    </row>
    <row r="19" spans="1:18" s="5" customFormat="1" x14ac:dyDescent="0.3">
      <c r="A19" s="78">
        <v>15</v>
      </c>
      <c r="B19" s="42">
        <v>20000</v>
      </c>
      <c r="C19" s="42">
        <f t="shared" si="0"/>
        <v>4000</v>
      </c>
      <c r="D19" s="43"/>
      <c r="E19" s="44"/>
      <c r="F19" s="44">
        <f t="shared" si="1"/>
        <v>16000</v>
      </c>
      <c r="G19" s="45">
        <f t="shared" si="2"/>
        <v>600</v>
      </c>
      <c r="H19" s="45"/>
      <c r="I19" s="45">
        <f t="shared" si="3"/>
        <v>770</v>
      </c>
      <c r="J19" s="46">
        <f t="shared" si="4"/>
        <v>1527.2</v>
      </c>
      <c r="K19" s="23">
        <f t="shared" si="10"/>
        <v>520</v>
      </c>
      <c r="L19" s="23">
        <f t="shared" si="5"/>
        <v>208</v>
      </c>
      <c r="M19" s="23">
        <f t="shared" si="6"/>
        <v>1370</v>
      </c>
      <c r="N19" s="23">
        <f t="shared" si="7"/>
        <v>2255.1999999999998</v>
      </c>
      <c r="O19" s="46">
        <f t="shared" si="11"/>
        <v>16440</v>
      </c>
      <c r="P19" s="46">
        <f t="shared" si="8"/>
        <v>27062.399999999998</v>
      </c>
      <c r="Q19" s="46">
        <f t="shared" si="12"/>
        <v>10622.399999999998</v>
      </c>
      <c r="R19" s="45">
        <f t="shared" si="9"/>
        <v>885.19999999999982</v>
      </c>
    </row>
    <row r="20" spans="1:18" s="5" customFormat="1" x14ac:dyDescent="0.3">
      <c r="A20" s="78">
        <v>16</v>
      </c>
      <c r="B20" s="42">
        <v>21000</v>
      </c>
      <c r="C20" s="42">
        <f t="shared" si="0"/>
        <v>4200</v>
      </c>
      <c r="D20" s="43"/>
      <c r="E20" s="44"/>
      <c r="F20" s="44">
        <f t="shared" si="1"/>
        <v>16800</v>
      </c>
      <c r="G20" s="45">
        <f t="shared" si="2"/>
        <v>630</v>
      </c>
      <c r="H20" s="45"/>
      <c r="I20" s="45">
        <f t="shared" si="3"/>
        <v>808.5</v>
      </c>
      <c r="J20" s="46">
        <f t="shared" si="4"/>
        <v>1607.2</v>
      </c>
      <c r="K20" s="23">
        <f t="shared" si="10"/>
        <v>520</v>
      </c>
      <c r="L20" s="23">
        <f t="shared" si="5"/>
        <v>208</v>
      </c>
      <c r="M20" s="23">
        <f t="shared" si="6"/>
        <v>1438.5</v>
      </c>
      <c r="N20" s="23">
        <f t="shared" si="7"/>
        <v>2335.1999999999998</v>
      </c>
      <c r="O20" s="46">
        <f t="shared" si="11"/>
        <v>17262</v>
      </c>
      <c r="P20" s="46">
        <f t="shared" si="8"/>
        <v>28022.399999999998</v>
      </c>
      <c r="Q20" s="46">
        <f t="shared" si="12"/>
        <v>10760.399999999998</v>
      </c>
      <c r="R20" s="45">
        <f t="shared" si="9"/>
        <v>896.69999999999982</v>
      </c>
    </row>
    <row r="21" spans="1:18" s="14" customFormat="1" x14ac:dyDescent="0.3">
      <c r="A21" s="78">
        <v>17</v>
      </c>
      <c r="B21" s="47">
        <v>22000</v>
      </c>
      <c r="C21" s="47">
        <f t="shared" si="0"/>
        <v>4400</v>
      </c>
      <c r="D21" s="48"/>
      <c r="E21" s="49"/>
      <c r="F21" s="49">
        <f t="shared" si="1"/>
        <v>17600</v>
      </c>
      <c r="G21" s="50">
        <f t="shared" si="2"/>
        <v>660</v>
      </c>
      <c r="H21" s="50"/>
      <c r="I21" s="50">
        <f t="shared" si="3"/>
        <v>847</v>
      </c>
      <c r="J21" s="46">
        <f t="shared" si="4"/>
        <v>1687.2</v>
      </c>
      <c r="K21" s="52">
        <f t="shared" si="10"/>
        <v>520</v>
      </c>
      <c r="L21" s="52">
        <f t="shared" si="5"/>
        <v>208</v>
      </c>
      <c r="M21" s="52">
        <f t="shared" si="6"/>
        <v>1507</v>
      </c>
      <c r="N21" s="52">
        <f t="shared" si="7"/>
        <v>2415.1999999999998</v>
      </c>
      <c r="O21" s="51">
        <f t="shared" si="11"/>
        <v>18084</v>
      </c>
      <c r="P21" s="46">
        <f t="shared" si="8"/>
        <v>28982.399999999998</v>
      </c>
      <c r="Q21" s="51">
        <f t="shared" si="12"/>
        <v>10898.399999999998</v>
      </c>
      <c r="R21" s="50">
        <f t="shared" si="9"/>
        <v>908.19999999999982</v>
      </c>
    </row>
    <row r="22" spans="1:18" s="18" customFormat="1" x14ac:dyDescent="0.3">
      <c r="A22" s="78">
        <v>18</v>
      </c>
      <c r="B22" s="53">
        <v>23000</v>
      </c>
      <c r="C22" s="53">
        <f t="shared" si="0"/>
        <v>4600</v>
      </c>
      <c r="D22" s="54"/>
      <c r="E22" s="55"/>
      <c r="F22" s="55">
        <f t="shared" si="1"/>
        <v>18400</v>
      </c>
      <c r="G22" s="56">
        <f t="shared" si="2"/>
        <v>690</v>
      </c>
      <c r="H22" s="56"/>
      <c r="I22" s="56">
        <f t="shared" si="3"/>
        <v>885.5</v>
      </c>
      <c r="J22" s="46">
        <f t="shared" si="4"/>
        <v>1767.2</v>
      </c>
      <c r="K22" s="23">
        <f t="shared" si="10"/>
        <v>520</v>
      </c>
      <c r="L22" s="23">
        <f t="shared" si="5"/>
        <v>208</v>
      </c>
      <c r="M22" s="23">
        <f t="shared" si="6"/>
        <v>1575.5</v>
      </c>
      <c r="N22" s="23">
        <f t="shared" si="7"/>
        <v>2495.1999999999998</v>
      </c>
      <c r="O22" s="46">
        <f t="shared" si="11"/>
        <v>18906</v>
      </c>
      <c r="P22" s="46">
        <f t="shared" si="8"/>
        <v>29942.399999999998</v>
      </c>
      <c r="Q22" s="57">
        <f t="shared" si="12"/>
        <v>11036.399999999998</v>
      </c>
      <c r="R22" s="45">
        <f t="shared" si="9"/>
        <v>919.69999999999982</v>
      </c>
    </row>
    <row r="23" spans="1:18" s="18" customFormat="1" x14ac:dyDescent="0.3">
      <c r="A23" s="78">
        <v>19</v>
      </c>
      <c r="B23" s="53">
        <v>24000</v>
      </c>
      <c r="C23" s="53">
        <f t="shared" si="0"/>
        <v>4800</v>
      </c>
      <c r="D23" s="54"/>
      <c r="E23" s="55"/>
      <c r="F23" s="55">
        <f t="shared" si="1"/>
        <v>19200</v>
      </c>
      <c r="G23" s="56">
        <f t="shared" si="2"/>
        <v>720</v>
      </c>
      <c r="H23" s="56"/>
      <c r="I23" s="56">
        <f t="shared" si="3"/>
        <v>924</v>
      </c>
      <c r="J23" s="46">
        <f t="shared" si="4"/>
        <v>1847.2</v>
      </c>
      <c r="K23" s="23">
        <f t="shared" si="10"/>
        <v>520</v>
      </c>
      <c r="L23" s="23">
        <f t="shared" si="5"/>
        <v>208</v>
      </c>
      <c r="M23" s="23">
        <f t="shared" si="6"/>
        <v>1644</v>
      </c>
      <c r="N23" s="23">
        <f t="shared" si="7"/>
        <v>2575.1999999999998</v>
      </c>
      <c r="O23" s="46">
        <f t="shared" si="11"/>
        <v>19728</v>
      </c>
      <c r="P23" s="46">
        <f t="shared" si="8"/>
        <v>30902.399999999998</v>
      </c>
      <c r="Q23" s="57">
        <f t="shared" si="12"/>
        <v>11174.399999999998</v>
      </c>
      <c r="R23" s="45">
        <f t="shared" si="9"/>
        <v>931.19999999999982</v>
      </c>
    </row>
    <row r="24" spans="1:18" s="18" customFormat="1" x14ac:dyDescent="0.3">
      <c r="A24" s="78">
        <v>20</v>
      </c>
      <c r="B24" s="53">
        <v>25000</v>
      </c>
      <c r="C24" s="53">
        <f t="shared" si="0"/>
        <v>5000</v>
      </c>
      <c r="D24" s="54"/>
      <c r="E24" s="55"/>
      <c r="F24" s="55">
        <f t="shared" si="1"/>
        <v>20000</v>
      </c>
      <c r="G24" s="56">
        <f t="shared" si="2"/>
        <v>750</v>
      </c>
      <c r="H24" s="56"/>
      <c r="I24" s="56">
        <f t="shared" si="3"/>
        <v>962.5</v>
      </c>
      <c r="J24" s="46">
        <f t="shared" si="4"/>
        <v>1927.2</v>
      </c>
      <c r="K24" s="23">
        <f t="shared" si="10"/>
        <v>520</v>
      </c>
      <c r="L24" s="23">
        <f t="shared" si="5"/>
        <v>208</v>
      </c>
      <c r="M24" s="23">
        <f t="shared" si="6"/>
        <v>1712.5</v>
      </c>
      <c r="N24" s="23">
        <f t="shared" si="7"/>
        <v>2655.2</v>
      </c>
      <c r="O24" s="46">
        <f t="shared" si="11"/>
        <v>20550</v>
      </c>
      <c r="P24" s="46">
        <f t="shared" si="8"/>
        <v>31862.399999999998</v>
      </c>
      <c r="Q24" s="57">
        <f t="shared" si="12"/>
        <v>11312.399999999998</v>
      </c>
      <c r="R24" s="45">
        <f t="shared" si="9"/>
        <v>942.69999999999982</v>
      </c>
    </row>
    <row r="25" spans="1:18" s="18" customFormat="1" x14ac:dyDescent="0.3">
      <c r="A25" s="78">
        <v>21</v>
      </c>
      <c r="B25" s="58">
        <v>26000</v>
      </c>
      <c r="C25" s="58">
        <f t="shared" si="0"/>
        <v>5200</v>
      </c>
      <c r="D25" s="59"/>
      <c r="E25" s="60"/>
      <c r="F25" s="60">
        <f t="shared" si="1"/>
        <v>20800</v>
      </c>
      <c r="G25" s="61">
        <f t="shared" si="2"/>
        <v>780</v>
      </c>
      <c r="H25" s="61"/>
      <c r="I25" s="61">
        <f t="shared" si="3"/>
        <v>1001</v>
      </c>
      <c r="J25" s="46">
        <f t="shared" si="4"/>
        <v>2007.2</v>
      </c>
      <c r="K25" s="63">
        <f t="shared" si="10"/>
        <v>520</v>
      </c>
      <c r="L25" s="63">
        <f t="shared" si="5"/>
        <v>208</v>
      </c>
      <c r="M25" s="63">
        <f t="shared" si="6"/>
        <v>1781</v>
      </c>
      <c r="N25" s="63">
        <f t="shared" si="7"/>
        <v>2735.2</v>
      </c>
      <c r="O25" s="62">
        <f t="shared" si="11"/>
        <v>21372</v>
      </c>
      <c r="P25" s="46">
        <f t="shared" si="8"/>
        <v>32822.399999999994</v>
      </c>
      <c r="Q25" s="62">
        <f t="shared" si="12"/>
        <v>11450.399999999994</v>
      </c>
      <c r="R25" s="61">
        <f t="shared" si="9"/>
        <v>954.19999999999948</v>
      </c>
    </row>
    <row r="26" spans="1:18" s="18" customFormat="1" x14ac:dyDescent="0.3">
      <c r="A26" s="78">
        <v>22</v>
      </c>
      <c r="B26" s="53">
        <v>27000</v>
      </c>
      <c r="C26" s="53">
        <f t="shared" si="0"/>
        <v>5400</v>
      </c>
      <c r="D26" s="54"/>
      <c r="E26" s="55"/>
      <c r="F26" s="55">
        <f t="shared" si="1"/>
        <v>21600</v>
      </c>
      <c r="G26" s="56">
        <f t="shared" si="2"/>
        <v>810</v>
      </c>
      <c r="H26" s="56"/>
      <c r="I26" s="56">
        <f t="shared" si="3"/>
        <v>1039.5</v>
      </c>
      <c r="J26" s="46">
        <f t="shared" si="4"/>
        <v>2087.1999999999998</v>
      </c>
      <c r="K26" s="23">
        <f t="shared" si="10"/>
        <v>520</v>
      </c>
      <c r="L26" s="23">
        <f t="shared" si="5"/>
        <v>208</v>
      </c>
      <c r="M26" s="23">
        <f t="shared" si="6"/>
        <v>1849.5</v>
      </c>
      <c r="N26" s="23">
        <f t="shared" si="7"/>
        <v>2815.2</v>
      </c>
      <c r="O26" s="46">
        <f t="shared" si="11"/>
        <v>22194</v>
      </c>
      <c r="P26" s="46">
        <f t="shared" si="8"/>
        <v>33782.399999999994</v>
      </c>
      <c r="Q26" s="57">
        <f t="shared" si="12"/>
        <v>11588.399999999994</v>
      </c>
      <c r="R26" s="45">
        <f t="shared" si="9"/>
        <v>965.69999999999948</v>
      </c>
    </row>
    <row r="27" spans="1:18" s="14" customFormat="1" x14ac:dyDescent="0.3">
      <c r="A27" s="78">
        <v>23</v>
      </c>
      <c r="B27" s="47">
        <v>28000</v>
      </c>
      <c r="C27" s="47">
        <f t="shared" si="0"/>
        <v>5600</v>
      </c>
      <c r="D27" s="48"/>
      <c r="E27" s="49"/>
      <c r="F27" s="49">
        <f t="shared" si="1"/>
        <v>22400</v>
      </c>
      <c r="G27" s="50">
        <f t="shared" si="2"/>
        <v>840</v>
      </c>
      <c r="H27" s="50"/>
      <c r="I27" s="50">
        <f t="shared" si="3"/>
        <v>1078</v>
      </c>
      <c r="J27" s="46">
        <f t="shared" si="4"/>
        <v>2167.1999999999998</v>
      </c>
      <c r="K27" s="52">
        <f t="shared" si="10"/>
        <v>520</v>
      </c>
      <c r="L27" s="52">
        <f t="shared" si="5"/>
        <v>208</v>
      </c>
      <c r="M27" s="52">
        <f t="shared" si="6"/>
        <v>1918</v>
      </c>
      <c r="N27" s="52">
        <f t="shared" si="7"/>
        <v>2895.2</v>
      </c>
      <c r="O27" s="51">
        <f t="shared" si="11"/>
        <v>23016</v>
      </c>
      <c r="P27" s="46">
        <f t="shared" si="8"/>
        <v>34742.399999999994</v>
      </c>
      <c r="Q27" s="51">
        <f t="shared" si="12"/>
        <v>11726.399999999994</v>
      </c>
      <c r="R27" s="50">
        <f t="shared" si="9"/>
        <v>977.19999999999948</v>
      </c>
    </row>
    <row r="28" spans="1:18" x14ac:dyDescent="0.3">
      <c r="A28" s="78">
        <v>24</v>
      </c>
      <c r="B28" s="7">
        <v>6000</v>
      </c>
      <c r="C28" s="7">
        <f>B28*20/100</f>
        <v>1200</v>
      </c>
      <c r="D28" s="64">
        <f>2080*(25+10)/100+(2080-2080*(25+10)/100-465)*10/100+2080*2.25/100</f>
        <v>863.5</v>
      </c>
      <c r="E28" s="23">
        <f>2080-D28+2080*2.25/100</f>
        <v>1263.3</v>
      </c>
      <c r="F28" s="23">
        <f>B28-C28-D28-E28</f>
        <v>2673.2</v>
      </c>
      <c r="G28" s="64"/>
      <c r="H28" s="64">
        <f>B28*1/100</f>
        <v>60</v>
      </c>
      <c r="I28" s="64">
        <f>(F28-H28)*5/100</f>
        <v>130.66</v>
      </c>
      <c r="J28" s="46">
        <f t="shared" si="4"/>
        <v>194.52</v>
      </c>
      <c r="K28" s="23">
        <f t="shared" si="10"/>
        <v>520</v>
      </c>
      <c r="L28" s="23">
        <f t="shared" si="5"/>
        <v>208</v>
      </c>
      <c r="M28" s="23">
        <f>G28+H28+I28</f>
        <v>190.66</v>
      </c>
      <c r="N28" s="23">
        <f t="shared" si="7"/>
        <v>922.52</v>
      </c>
      <c r="O28" s="46">
        <f t="shared" si="11"/>
        <v>2287.92</v>
      </c>
      <c r="P28" s="46">
        <f t="shared" si="8"/>
        <v>11070.24</v>
      </c>
      <c r="Q28" s="57">
        <f t="shared" si="12"/>
        <v>8782.32</v>
      </c>
      <c r="R28" s="45">
        <f t="shared" si="9"/>
        <v>731.86</v>
      </c>
    </row>
    <row r="29" spans="1:18" x14ac:dyDescent="0.3">
      <c r="A29" s="78">
        <v>25</v>
      </c>
      <c r="B29" s="7">
        <v>7000</v>
      </c>
      <c r="C29" s="7">
        <f t="shared" ref="C29:C52" si="13">B29*20/100</f>
        <v>1400</v>
      </c>
      <c r="D29" s="64">
        <f t="shared" ref="D29:D52" si="14">2080*(25+10)/100+(2080-2080*(25+10)/100-465)*10/100+2080*2.25/100</f>
        <v>863.5</v>
      </c>
      <c r="E29" s="23">
        <f t="shared" ref="E29:E52" si="15">2080-D29+2080*2.25/100</f>
        <v>1263.3</v>
      </c>
      <c r="F29" s="23">
        <f t="shared" ref="F29:F52" si="16">B29-C29-D29-E29</f>
        <v>3473.2</v>
      </c>
      <c r="G29" s="64"/>
      <c r="H29" s="64">
        <f t="shared" ref="H29:H52" si="17">B29*1/100</f>
        <v>70</v>
      </c>
      <c r="I29" s="64">
        <f t="shared" ref="I29:I52" si="18">(F29-H29)*5/100</f>
        <v>170.16</v>
      </c>
      <c r="J29" s="46">
        <f t="shared" si="4"/>
        <v>274.52</v>
      </c>
      <c r="K29" s="23">
        <f t="shared" si="10"/>
        <v>520</v>
      </c>
      <c r="L29" s="23">
        <f t="shared" si="5"/>
        <v>208</v>
      </c>
      <c r="M29" s="23">
        <f t="shared" ref="M29:M52" si="19">G29+H29+I29</f>
        <v>240.16</v>
      </c>
      <c r="N29" s="23">
        <f t="shared" si="7"/>
        <v>1002.52</v>
      </c>
      <c r="O29" s="46">
        <f t="shared" si="11"/>
        <v>2881.92</v>
      </c>
      <c r="P29" s="46">
        <f t="shared" si="8"/>
        <v>12030.24</v>
      </c>
      <c r="Q29" s="57">
        <f t="shared" si="12"/>
        <v>9148.32</v>
      </c>
      <c r="R29" s="45">
        <f t="shared" si="9"/>
        <v>762.36</v>
      </c>
    </row>
    <row r="30" spans="1:18" x14ac:dyDescent="0.3">
      <c r="A30" s="78">
        <v>26</v>
      </c>
      <c r="B30" s="7">
        <v>8000</v>
      </c>
      <c r="C30" s="7">
        <f t="shared" si="13"/>
        <v>1600</v>
      </c>
      <c r="D30" s="64">
        <f t="shared" si="14"/>
        <v>863.5</v>
      </c>
      <c r="E30" s="23">
        <f t="shared" si="15"/>
        <v>1263.3</v>
      </c>
      <c r="F30" s="23">
        <f t="shared" si="16"/>
        <v>4273.2</v>
      </c>
      <c r="G30" s="64"/>
      <c r="H30" s="64">
        <f t="shared" si="17"/>
        <v>80</v>
      </c>
      <c r="I30" s="64">
        <f t="shared" si="18"/>
        <v>209.66</v>
      </c>
      <c r="J30" s="46">
        <f t="shared" si="4"/>
        <v>354.52</v>
      </c>
      <c r="K30" s="23">
        <f t="shared" si="10"/>
        <v>520</v>
      </c>
      <c r="L30" s="23">
        <f t="shared" si="5"/>
        <v>208</v>
      </c>
      <c r="M30" s="23">
        <f t="shared" si="19"/>
        <v>289.65999999999997</v>
      </c>
      <c r="N30" s="23">
        <f t="shared" si="7"/>
        <v>1082.52</v>
      </c>
      <c r="O30" s="46">
        <f t="shared" si="11"/>
        <v>3475.9199999999996</v>
      </c>
      <c r="P30" s="46">
        <f t="shared" si="8"/>
        <v>12990.24</v>
      </c>
      <c r="Q30" s="57">
        <f t="shared" si="12"/>
        <v>9514.32</v>
      </c>
      <c r="R30" s="45">
        <f t="shared" si="9"/>
        <v>792.86</v>
      </c>
    </row>
    <row r="31" spans="1:18" x14ac:dyDescent="0.3">
      <c r="A31" s="78">
        <v>27</v>
      </c>
      <c r="B31" s="7">
        <v>9000</v>
      </c>
      <c r="C31" s="7">
        <f t="shared" si="13"/>
        <v>1800</v>
      </c>
      <c r="D31" s="64">
        <f t="shared" si="14"/>
        <v>863.5</v>
      </c>
      <c r="E31" s="23">
        <f t="shared" si="15"/>
        <v>1263.3</v>
      </c>
      <c r="F31" s="23">
        <f t="shared" si="16"/>
        <v>5073.2</v>
      </c>
      <c r="G31" s="64"/>
      <c r="H31" s="64">
        <f t="shared" si="17"/>
        <v>90</v>
      </c>
      <c r="I31" s="64">
        <f t="shared" si="18"/>
        <v>249.16</v>
      </c>
      <c r="J31" s="46">
        <f t="shared" si="4"/>
        <v>434.52</v>
      </c>
      <c r="K31" s="23">
        <f t="shared" si="10"/>
        <v>520</v>
      </c>
      <c r="L31" s="23">
        <f t="shared" si="5"/>
        <v>208</v>
      </c>
      <c r="M31" s="23">
        <f t="shared" si="19"/>
        <v>339.15999999999997</v>
      </c>
      <c r="N31" s="23">
        <f t="shared" si="7"/>
        <v>1162.52</v>
      </c>
      <c r="O31" s="46">
        <f t="shared" si="11"/>
        <v>4069.9199999999996</v>
      </c>
      <c r="P31" s="46">
        <f t="shared" si="8"/>
        <v>13950.24</v>
      </c>
      <c r="Q31" s="57">
        <f t="shared" si="12"/>
        <v>9880.32</v>
      </c>
      <c r="R31" s="45">
        <f t="shared" si="9"/>
        <v>823.36</v>
      </c>
    </row>
    <row r="32" spans="1:18" x14ac:dyDescent="0.3">
      <c r="A32" s="78">
        <v>28</v>
      </c>
      <c r="B32" s="65">
        <v>10000</v>
      </c>
      <c r="C32" s="65">
        <f t="shared" si="13"/>
        <v>2000</v>
      </c>
      <c r="D32" s="66">
        <f t="shared" si="14"/>
        <v>863.5</v>
      </c>
      <c r="E32" s="63">
        <f t="shared" si="15"/>
        <v>1263.3</v>
      </c>
      <c r="F32" s="63">
        <f t="shared" si="16"/>
        <v>5873.2</v>
      </c>
      <c r="G32" s="66"/>
      <c r="H32" s="66">
        <f t="shared" si="17"/>
        <v>100</v>
      </c>
      <c r="I32" s="66">
        <f t="shared" si="18"/>
        <v>288.66000000000003</v>
      </c>
      <c r="J32" s="46">
        <f t="shared" si="4"/>
        <v>514.52</v>
      </c>
      <c r="K32" s="63">
        <f t="shared" si="10"/>
        <v>520</v>
      </c>
      <c r="L32" s="63">
        <f t="shared" si="5"/>
        <v>208</v>
      </c>
      <c r="M32" s="23">
        <f t="shared" si="19"/>
        <v>388.66</v>
      </c>
      <c r="N32" s="63">
        <f t="shared" si="7"/>
        <v>1242.52</v>
      </c>
      <c r="O32" s="62">
        <f t="shared" si="11"/>
        <v>4663.92</v>
      </c>
      <c r="P32" s="46">
        <f t="shared" si="8"/>
        <v>14910.24</v>
      </c>
      <c r="Q32" s="62">
        <f t="shared" si="12"/>
        <v>10246.32</v>
      </c>
      <c r="R32" s="61">
        <f t="shared" si="9"/>
        <v>853.86</v>
      </c>
    </row>
    <row r="33" spans="1:18" x14ac:dyDescent="0.3">
      <c r="A33" s="78">
        <v>29</v>
      </c>
      <c r="B33" s="7">
        <v>11000</v>
      </c>
      <c r="C33" s="7">
        <f t="shared" si="13"/>
        <v>2200</v>
      </c>
      <c r="D33" s="64">
        <f t="shared" si="14"/>
        <v>863.5</v>
      </c>
      <c r="E33" s="23">
        <f t="shared" si="15"/>
        <v>1263.3</v>
      </c>
      <c r="F33" s="23">
        <f t="shared" si="16"/>
        <v>6673.2</v>
      </c>
      <c r="G33" s="64"/>
      <c r="H33" s="64">
        <f t="shared" si="17"/>
        <v>110</v>
      </c>
      <c r="I33" s="64">
        <f t="shared" si="18"/>
        <v>328.16</v>
      </c>
      <c r="J33" s="46">
        <f t="shared" si="4"/>
        <v>594.52</v>
      </c>
      <c r="K33" s="23">
        <f t="shared" si="10"/>
        <v>520</v>
      </c>
      <c r="L33" s="23">
        <f t="shared" si="5"/>
        <v>208</v>
      </c>
      <c r="M33" s="23">
        <f t="shared" si="19"/>
        <v>438.16</v>
      </c>
      <c r="N33" s="23">
        <f t="shared" si="7"/>
        <v>1322.52</v>
      </c>
      <c r="O33" s="46">
        <f t="shared" si="11"/>
        <v>5257.92</v>
      </c>
      <c r="P33" s="46">
        <f t="shared" si="8"/>
        <v>15870.24</v>
      </c>
      <c r="Q33" s="57">
        <f t="shared" si="12"/>
        <v>10612.32</v>
      </c>
      <c r="R33" s="45">
        <f t="shared" si="9"/>
        <v>884.36</v>
      </c>
    </row>
    <row r="34" spans="1:18" x14ac:dyDescent="0.3">
      <c r="A34" s="78">
        <v>30</v>
      </c>
      <c r="B34" s="7">
        <v>12000</v>
      </c>
      <c r="C34" s="7">
        <f t="shared" si="13"/>
        <v>2400</v>
      </c>
      <c r="D34" s="64">
        <f t="shared" si="14"/>
        <v>863.5</v>
      </c>
      <c r="E34" s="23">
        <f t="shared" si="15"/>
        <v>1263.3</v>
      </c>
      <c r="F34" s="23">
        <f t="shared" si="16"/>
        <v>7473.2</v>
      </c>
      <c r="G34" s="64"/>
      <c r="H34" s="64">
        <f t="shared" si="17"/>
        <v>120</v>
      </c>
      <c r="I34" s="64">
        <f t="shared" si="18"/>
        <v>367.66</v>
      </c>
      <c r="J34" s="46">
        <f t="shared" si="4"/>
        <v>674.52</v>
      </c>
      <c r="K34" s="23">
        <f t="shared" si="10"/>
        <v>520</v>
      </c>
      <c r="L34" s="23">
        <f t="shared" si="5"/>
        <v>208</v>
      </c>
      <c r="M34" s="23">
        <f t="shared" si="19"/>
        <v>487.66</v>
      </c>
      <c r="N34" s="23">
        <f t="shared" si="7"/>
        <v>1402.52</v>
      </c>
      <c r="O34" s="46">
        <f t="shared" si="11"/>
        <v>5851.92</v>
      </c>
      <c r="P34" s="46">
        <f t="shared" si="8"/>
        <v>16830.239999999998</v>
      </c>
      <c r="Q34" s="57">
        <f t="shared" si="12"/>
        <v>10978.319999999998</v>
      </c>
      <c r="R34" s="45">
        <f t="shared" si="9"/>
        <v>914.85999999999979</v>
      </c>
    </row>
    <row r="35" spans="1:18" x14ac:dyDescent="0.3">
      <c r="A35" s="78">
        <v>31</v>
      </c>
      <c r="B35" s="7">
        <v>13000</v>
      </c>
      <c r="C35" s="7">
        <f t="shared" si="13"/>
        <v>2600</v>
      </c>
      <c r="D35" s="64">
        <f t="shared" si="14"/>
        <v>863.5</v>
      </c>
      <c r="E35" s="23">
        <f t="shared" si="15"/>
        <v>1263.3</v>
      </c>
      <c r="F35" s="23">
        <f t="shared" si="16"/>
        <v>8273.2000000000007</v>
      </c>
      <c r="G35" s="64"/>
      <c r="H35" s="64">
        <f t="shared" si="17"/>
        <v>130</v>
      </c>
      <c r="I35" s="64">
        <f t="shared" si="18"/>
        <v>407.16</v>
      </c>
      <c r="J35" s="46">
        <f t="shared" si="4"/>
        <v>754.52</v>
      </c>
      <c r="K35" s="23">
        <f t="shared" si="10"/>
        <v>520</v>
      </c>
      <c r="L35" s="23">
        <f t="shared" si="5"/>
        <v>208</v>
      </c>
      <c r="M35" s="23">
        <f t="shared" si="19"/>
        <v>537.16000000000008</v>
      </c>
      <c r="N35" s="23">
        <f t="shared" si="7"/>
        <v>1482.52</v>
      </c>
      <c r="O35" s="46">
        <f t="shared" si="11"/>
        <v>6445.920000000001</v>
      </c>
      <c r="P35" s="46">
        <f t="shared" si="8"/>
        <v>17790.239999999998</v>
      </c>
      <c r="Q35" s="57">
        <f t="shared" si="12"/>
        <v>11344.319999999996</v>
      </c>
      <c r="R35" s="45">
        <f t="shared" si="9"/>
        <v>945.35999999999967</v>
      </c>
    </row>
    <row r="36" spans="1:18" x14ac:dyDescent="0.3">
      <c r="A36" s="78">
        <v>32</v>
      </c>
      <c r="B36" s="7">
        <v>14000</v>
      </c>
      <c r="C36" s="7">
        <f t="shared" si="13"/>
        <v>2800</v>
      </c>
      <c r="D36" s="64">
        <f t="shared" si="14"/>
        <v>863.5</v>
      </c>
      <c r="E36" s="23">
        <f t="shared" si="15"/>
        <v>1263.3</v>
      </c>
      <c r="F36" s="23">
        <f t="shared" si="16"/>
        <v>9073.2000000000007</v>
      </c>
      <c r="G36" s="64"/>
      <c r="H36" s="64">
        <f t="shared" si="17"/>
        <v>140</v>
      </c>
      <c r="I36" s="64">
        <f t="shared" si="18"/>
        <v>446.66</v>
      </c>
      <c r="J36" s="46">
        <f t="shared" si="4"/>
        <v>834.52</v>
      </c>
      <c r="K36" s="23">
        <f t="shared" si="10"/>
        <v>520</v>
      </c>
      <c r="L36" s="23">
        <f t="shared" si="5"/>
        <v>208</v>
      </c>
      <c r="M36" s="23">
        <f t="shared" si="19"/>
        <v>586.66000000000008</v>
      </c>
      <c r="N36" s="23">
        <f t="shared" si="7"/>
        <v>1562.52</v>
      </c>
      <c r="O36" s="46">
        <f t="shared" si="11"/>
        <v>7039.920000000001</v>
      </c>
      <c r="P36" s="46">
        <f t="shared" si="8"/>
        <v>18750.239999999998</v>
      </c>
      <c r="Q36" s="57">
        <f t="shared" si="12"/>
        <v>11710.319999999996</v>
      </c>
      <c r="R36" s="45">
        <f t="shared" si="9"/>
        <v>975.85999999999967</v>
      </c>
    </row>
    <row r="37" spans="1:18" s="12" customFormat="1" x14ac:dyDescent="0.3">
      <c r="A37" s="78">
        <v>33</v>
      </c>
      <c r="B37" s="67">
        <v>15000</v>
      </c>
      <c r="C37" s="67">
        <f t="shared" si="13"/>
        <v>3000</v>
      </c>
      <c r="D37" s="68">
        <f t="shared" si="14"/>
        <v>863.5</v>
      </c>
      <c r="E37" s="52">
        <f t="shared" si="15"/>
        <v>1263.3</v>
      </c>
      <c r="F37" s="52">
        <f t="shared" si="16"/>
        <v>9873.2000000000007</v>
      </c>
      <c r="G37" s="68"/>
      <c r="H37" s="68">
        <f t="shared" si="17"/>
        <v>150</v>
      </c>
      <c r="I37" s="68">
        <f t="shared" si="18"/>
        <v>486.16</v>
      </c>
      <c r="J37" s="46">
        <f t="shared" si="4"/>
        <v>914.52</v>
      </c>
      <c r="K37" s="52">
        <f t="shared" si="10"/>
        <v>520</v>
      </c>
      <c r="L37" s="52">
        <f t="shared" si="5"/>
        <v>208</v>
      </c>
      <c r="M37" s="23">
        <f t="shared" si="19"/>
        <v>636.16000000000008</v>
      </c>
      <c r="N37" s="52">
        <f t="shared" si="7"/>
        <v>1642.52</v>
      </c>
      <c r="O37" s="51">
        <f t="shared" si="11"/>
        <v>7633.920000000001</v>
      </c>
      <c r="P37" s="46">
        <f t="shared" si="8"/>
        <v>19710.239999999998</v>
      </c>
      <c r="Q37" s="51">
        <f t="shared" si="12"/>
        <v>12076.319999999996</v>
      </c>
      <c r="R37" s="50">
        <f t="shared" si="9"/>
        <v>1006.3599999999997</v>
      </c>
    </row>
    <row r="38" spans="1:18" x14ac:dyDescent="0.3">
      <c r="A38" s="78">
        <v>34</v>
      </c>
      <c r="B38" s="7">
        <v>16000</v>
      </c>
      <c r="C38" s="7">
        <f t="shared" si="13"/>
        <v>3200</v>
      </c>
      <c r="D38" s="64">
        <f t="shared" si="14"/>
        <v>863.5</v>
      </c>
      <c r="E38" s="23">
        <f t="shared" si="15"/>
        <v>1263.3</v>
      </c>
      <c r="F38" s="23">
        <f t="shared" si="16"/>
        <v>10673.2</v>
      </c>
      <c r="G38" s="64"/>
      <c r="H38" s="64">
        <f t="shared" si="17"/>
        <v>160</v>
      </c>
      <c r="I38" s="64">
        <f t="shared" si="18"/>
        <v>525.66</v>
      </c>
      <c r="J38" s="46">
        <f t="shared" si="4"/>
        <v>994.52</v>
      </c>
      <c r="K38" s="23">
        <f t="shared" si="10"/>
        <v>520</v>
      </c>
      <c r="L38" s="23">
        <f t="shared" si="5"/>
        <v>208</v>
      </c>
      <c r="M38" s="23">
        <f t="shared" si="19"/>
        <v>685.66</v>
      </c>
      <c r="N38" s="23">
        <f t="shared" si="7"/>
        <v>1722.52</v>
      </c>
      <c r="O38" s="46">
        <f t="shared" si="11"/>
        <v>8227.92</v>
      </c>
      <c r="P38" s="46">
        <f t="shared" si="8"/>
        <v>20670.239999999998</v>
      </c>
      <c r="Q38" s="57">
        <f t="shared" si="12"/>
        <v>12442.319999999998</v>
      </c>
      <c r="R38" s="45">
        <f t="shared" si="9"/>
        <v>1036.8599999999999</v>
      </c>
    </row>
    <row r="39" spans="1:18" x14ac:dyDescent="0.3">
      <c r="A39" s="78">
        <v>35</v>
      </c>
      <c r="B39" s="7">
        <v>17000</v>
      </c>
      <c r="C39" s="7">
        <f t="shared" si="13"/>
        <v>3400</v>
      </c>
      <c r="D39" s="64">
        <f t="shared" si="14"/>
        <v>863.5</v>
      </c>
      <c r="E39" s="23">
        <f t="shared" si="15"/>
        <v>1263.3</v>
      </c>
      <c r="F39" s="23">
        <f t="shared" si="16"/>
        <v>11473.2</v>
      </c>
      <c r="G39" s="64"/>
      <c r="H39" s="64">
        <f t="shared" si="17"/>
        <v>170</v>
      </c>
      <c r="I39" s="64">
        <f t="shared" si="18"/>
        <v>565.16</v>
      </c>
      <c r="J39" s="46">
        <f t="shared" si="4"/>
        <v>1074.52</v>
      </c>
      <c r="K39" s="23">
        <f t="shared" si="10"/>
        <v>520</v>
      </c>
      <c r="L39" s="23">
        <f t="shared" si="5"/>
        <v>208</v>
      </c>
      <c r="M39" s="23">
        <f t="shared" si="19"/>
        <v>735.16</v>
      </c>
      <c r="N39" s="23">
        <f t="shared" si="7"/>
        <v>1802.52</v>
      </c>
      <c r="O39" s="46">
        <f t="shared" si="11"/>
        <v>8821.92</v>
      </c>
      <c r="P39" s="46">
        <f t="shared" si="8"/>
        <v>21630.239999999998</v>
      </c>
      <c r="Q39" s="57">
        <f t="shared" si="12"/>
        <v>12808.319999999998</v>
      </c>
      <c r="R39" s="45">
        <f t="shared" si="9"/>
        <v>1067.3599999999999</v>
      </c>
    </row>
    <row r="40" spans="1:18" s="15" customFormat="1" x14ac:dyDescent="0.3">
      <c r="A40" s="78">
        <v>36</v>
      </c>
      <c r="B40" s="69">
        <v>18000</v>
      </c>
      <c r="C40" s="69">
        <f t="shared" si="13"/>
        <v>3600</v>
      </c>
      <c r="D40" s="70">
        <f t="shared" si="14"/>
        <v>863.5</v>
      </c>
      <c r="E40" s="71">
        <f t="shared" si="15"/>
        <v>1263.3</v>
      </c>
      <c r="F40" s="71">
        <f t="shared" si="16"/>
        <v>12273.2</v>
      </c>
      <c r="G40" s="70"/>
      <c r="H40" s="70">
        <f t="shared" si="17"/>
        <v>180</v>
      </c>
      <c r="I40" s="70">
        <f t="shared" si="18"/>
        <v>604.66</v>
      </c>
      <c r="J40" s="46">
        <f t="shared" si="4"/>
        <v>1154.52</v>
      </c>
      <c r="K40" s="23">
        <f t="shared" si="10"/>
        <v>520</v>
      </c>
      <c r="L40" s="23">
        <f t="shared" si="5"/>
        <v>208</v>
      </c>
      <c r="M40" s="23">
        <f t="shared" si="19"/>
        <v>784.66</v>
      </c>
      <c r="N40" s="23">
        <f t="shared" si="7"/>
        <v>1882.52</v>
      </c>
      <c r="O40" s="46">
        <f t="shared" si="11"/>
        <v>9415.92</v>
      </c>
      <c r="P40" s="46">
        <f t="shared" si="8"/>
        <v>22590.239999999998</v>
      </c>
      <c r="Q40" s="57">
        <f t="shared" si="12"/>
        <v>13174.319999999998</v>
      </c>
      <c r="R40" s="45">
        <f t="shared" si="9"/>
        <v>1097.8599999999999</v>
      </c>
    </row>
    <row r="41" spans="1:18" x14ac:dyDescent="0.3">
      <c r="A41" s="78">
        <v>37</v>
      </c>
      <c r="B41" s="7">
        <v>19000</v>
      </c>
      <c r="C41" s="7">
        <f t="shared" si="13"/>
        <v>3800</v>
      </c>
      <c r="D41" s="64">
        <f t="shared" si="14"/>
        <v>863.5</v>
      </c>
      <c r="E41" s="23">
        <f t="shared" si="15"/>
        <v>1263.3</v>
      </c>
      <c r="F41" s="23">
        <f t="shared" si="16"/>
        <v>13073.2</v>
      </c>
      <c r="G41" s="64"/>
      <c r="H41" s="64">
        <f t="shared" si="17"/>
        <v>190</v>
      </c>
      <c r="I41" s="64">
        <f t="shared" si="18"/>
        <v>644.16</v>
      </c>
      <c r="J41" s="46">
        <f t="shared" si="4"/>
        <v>1234.52</v>
      </c>
      <c r="K41" s="23">
        <f t="shared" si="10"/>
        <v>520</v>
      </c>
      <c r="L41" s="23">
        <f t="shared" si="5"/>
        <v>208</v>
      </c>
      <c r="M41" s="23">
        <f t="shared" si="19"/>
        <v>834.16</v>
      </c>
      <c r="N41" s="23">
        <f t="shared" si="7"/>
        <v>1962.52</v>
      </c>
      <c r="O41" s="46">
        <f t="shared" si="11"/>
        <v>10009.92</v>
      </c>
      <c r="P41" s="46">
        <f t="shared" si="8"/>
        <v>23550.239999999998</v>
      </c>
      <c r="Q41" s="57">
        <f t="shared" si="12"/>
        <v>13540.319999999998</v>
      </c>
      <c r="R41" s="45">
        <f t="shared" si="9"/>
        <v>1128.3599999999999</v>
      </c>
    </row>
    <row r="42" spans="1:18" x14ac:dyDescent="0.3">
      <c r="A42" s="78">
        <v>38</v>
      </c>
      <c r="B42" s="7">
        <v>20000</v>
      </c>
      <c r="C42" s="7">
        <f t="shared" si="13"/>
        <v>4000</v>
      </c>
      <c r="D42" s="64">
        <f t="shared" si="14"/>
        <v>863.5</v>
      </c>
      <c r="E42" s="23">
        <f t="shared" si="15"/>
        <v>1263.3</v>
      </c>
      <c r="F42" s="23">
        <f t="shared" si="16"/>
        <v>13873.2</v>
      </c>
      <c r="G42" s="64"/>
      <c r="H42" s="64">
        <f t="shared" si="17"/>
        <v>200</v>
      </c>
      <c r="I42" s="64">
        <f t="shared" si="18"/>
        <v>683.66</v>
      </c>
      <c r="J42" s="46">
        <f t="shared" si="4"/>
        <v>1314.52</v>
      </c>
      <c r="K42" s="23">
        <f t="shared" si="10"/>
        <v>520</v>
      </c>
      <c r="L42" s="23">
        <f t="shared" si="5"/>
        <v>208</v>
      </c>
      <c r="M42" s="23">
        <f t="shared" si="19"/>
        <v>883.66</v>
      </c>
      <c r="N42" s="23">
        <f t="shared" si="7"/>
        <v>2042.52</v>
      </c>
      <c r="O42" s="46">
        <f t="shared" si="11"/>
        <v>10603.92</v>
      </c>
      <c r="P42" s="46">
        <f t="shared" si="8"/>
        <v>24510.239999999998</v>
      </c>
      <c r="Q42" s="57">
        <f t="shared" si="12"/>
        <v>13906.319999999998</v>
      </c>
      <c r="R42" s="45">
        <f t="shared" si="9"/>
        <v>1158.8599999999999</v>
      </c>
    </row>
    <row r="43" spans="1:18" x14ac:dyDescent="0.3">
      <c r="A43" s="78">
        <v>39</v>
      </c>
      <c r="B43" s="7">
        <v>21000</v>
      </c>
      <c r="C43" s="7">
        <f t="shared" si="13"/>
        <v>4200</v>
      </c>
      <c r="D43" s="64">
        <f t="shared" si="14"/>
        <v>863.5</v>
      </c>
      <c r="E43" s="23">
        <f t="shared" si="15"/>
        <v>1263.3</v>
      </c>
      <c r="F43" s="23">
        <f t="shared" si="16"/>
        <v>14673.2</v>
      </c>
      <c r="G43" s="64"/>
      <c r="H43" s="64">
        <f t="shared" si="17"/>
        <v>210</v>
      </c>
      <c r="I43" s="64">
        <f t="shared" si="18"/>
        <v>723.16</v>
      </c>
      <c r="J43" s="46">
        <f t="shared" si="4"/>
        <v>1394.52</v>
      </c>
      <c r="K43" s="23">
        <f t="shared" si="10"/>
        <v>520</v>
      </c>
      <c r="L43" s="23">
        <f t="shared" si="5"/>
        <v>208</v>
      </c>
      <c r="M43" s="23">
        <f t="shared" si="19"/>
        <v>933.16</v>
      </c>
      <c r="N43" s="23">
        <f t="shared" si="7"/>
        <v>2122.52</v>
      </c>
      <c r="O43" s="46">
        <f t="shared" si="11"/>
        <v>11197.92</v>
      </c>
      <c r="P43" s="46">
        <f t="shared" si="8"/>
        <v>25470.239999999998</v>
      </c>
      <c r="Q43" s="57">
        <f t="shared" si="12"/>
        <v>14272.319999999998</v>
      </c>
      <c r="R43" s="45">
        <f t="shared" si="9"/>
        <v>1189.3599999999999</v>
      </c>
    </row>
    <row r="44" spans="1:18" s="37" customFormat="1" x14ac:dyDescent="0.3">
      <c r="A44" s="78">
        <v>40</v>
      </c>
      <c r="B44" s="69">
        <v>22000</v>
      </c>
      <c r="C44" s="69">
        <f t="shared" si="13"/>
        <v>4400</v>
      </c>
      <c r="D44" s="70">
        <f t="shared" si="14"/>
        <v>863.5</v>
      </c>
      <c r="E44" s="71">
        <f t="shared" si="15"/>
        <v>1263.3</v>
      </c>
      <c r="F44" s="71">
        <f t="shared" si="16"/>
        <v>15473.2</v>
      </c>
      <c r="G44" s="70"/>
      <c r="H44" s="70">
        <f t="shared" si="17"/>
        <v>220</v>
      </c>
      <c r="I44" s="70">
        <f t="shared" si="18"/>
        <v>762.66</v>
      </c>
      <c r="J44" s="46">
        <f t="shared" si="4"/>
        <v>1474.52</v>
      </c>
      <c r="K44" s="23">
        <f t="shared" si="10"/>
        <v>520</v>
      </c>
      <c r="L44" s="23">
        <f t="shared" si="5"/>
        <v>208</v>
      </c>
      <c r="M44" s="23">
        <f t="shared" si="19"/>
        <v>982.66</v>
      </c>
      <c r="N44" s="23">
        <f t="shared" si="7"/>
        <v>2202.52</v>
      </c>
      <c r="O44" s="46">
        <f t="shared" si="11"/>
        <v>11791.92</v>
      </c>
      <c r="P44" s="46">
        <f t="shared" si="8"/>
        <v>26430.239999999998</v>
      </c>
      <c r="Q44" s="57">
        <f t="shared" si="12"/>
        <v>14638.319999999998</v>
      </c>
      <c r="R44" s="45">
        <f t="shared" si="9"/>
        <v>1219.8599999999999</v>
      </c>
    </row>
    <row r="45" spans="1:18" x14ac:dyDescent="0.3">
      <c r="A45" s="78">
        <v>41</v>
      </c>
      <c r="B45" s="7">
        <v>23000</v>
      </c>
      <c r="C45" s="69">
        <f t="shared" si="13"/>
        <v>4600</v>
      </c>
      <c r="D45" s="70">
        <f t="shared" si="14"/>
        <v>863.5</v>
      </c>
      <c r="E45" s="71">
        <f t="shared" si="15"/>
        <v>1263.3</v>
      </c>
      <c r="F45" s="71">
        <f t="shared" si="16"/>
        <v>16273.2</v>
      </c>
      <c r="G45" s="64"/>
      <c r="H45" s="70">
        <f t="shared" si="17"/>
        <v>230</v>
      </c>
      <c r="I45" s="70">
        <f t="shared" si="18"/>
        <v>802.16</v>
      </c>
      <c r="J45" s="46">
        <f t="shared" si="4"/>
        <v>1554.52</v>
      </c>
      <c r="K45" s="23">
        <f t="shared" si="10"/>
        <v>520</v>
      </c>
      <c r="L45" s="23">
        <f t="shared" si="5"/>
        <v>208</v>
      </c>
      <c r="M45" s="23">
        <f t="shared" si="19"/>
        <v>1032.1599999999999</v>
      </c>
      <c r="N45" s="23">
        <f t="shared" si="7"/>
        <v>2282.52</v>
      </c>
      <c r="O45" s="46">
        <f t="shared" si="11"/>
        <v>12385.919999999998</v>
      </c>
      <c r="P45" s="46">
        <f t="shared" si="8"/>
        <v>27390.239999999998</v>
      </c>
      <c r="Q45" s="57">
        <f t="shared" si="12"/>
        <v>15004.32</v>
      </c>
      <c r="R45" s="45">
        <f t="shared" si="9"/>
        <v>1250.3599999999999</v>
      </c>
    </row>
    <row r="46" spans="1:18" x14ac:dyDescent="0.3">
      <c r="A46" s="78">
        <v>42</v>
      </c>
      <c r="B46" s="69">
        <v>24000</v>
      </c>
      <c r="C46" s="69">
        <f t="shared" si="13"/>
        <v>4800</v>
      </c>
      <c r="D46" s="70">
        <f t="shared" si="14"/>
        <v>863.5</v>
      </c>
      <c r="E46" s="71">
        <f t="shared" si="15"/>
        <v>1263.3</v>
      </c>
      <c r="F46" s="71">
        <f t="shared" si="16"/>
        <v>17073.2</v>
      </c>
      <c r="G46" s="64"/>
      <c r="H46" s="70">
        <f t="shared" si="17"/>
        <v>240</v>
      </c>
      <c r="I46" s="70">
        <f t="shared" si="18"/>
        <v>841.66</v>
      </c>
      <c r="J46" s="46">
        <f t="shared" si="4"/>
        <v>1634.52</v>
      </c>
      <c r="K46" s="23">
        <f t="shared" si="10"/>
        <v>520</v>
      </c>
      <c r="L46" s="23">
        <f t="shared" si="5"/>
        <v>208</v>
      </c>
      <c r="M46" s="23">
        <f t="shared" si="19"/>
        <v>1081.6599999999999</v>
      </c>
      <c r="N46" s="23">
        <f t="shared" si="7"/>
        <v>2362.52</v>
      </c>
      <c r="O46" s="46">
        <f t="shared" si="11"/>
        <v>12979.919999999998</v>
      </c>
      <c r="P46" s="46">
        <f t="shared" si="8"/>
        <v>28350.239999999998</v>
      </c>
      <c r="Q46" s="57">
        <f t="shared" si="12"/>
        <v>15370.32</v>
      </c>
      <c r="R46" s="45">
        <f t="shared" si="9"/>
        <v>1280.8599999999999</v>
      </c>
    </row>
    <row r="47" spans="1:18" x14ac:dyDescent="0.3">
      <c r="A47" s="78">
        <v>43</v>
      </c>
      <c r="B47" s="7">
        <v>25000</v>
      </c>
      <c r="C47" s="69">
        <f t="shared" si="13"/>
        <v>5000</v>
      </c>
      <c r="D47" s="70">
        <f t="shared" si="14"/>
        <v>863.5</v>
      </c>
      <c r="E47" s="71">
        <f t="shared" si="15"/>
        <v>1263.3</v>
      </c>
      <c r="F47" s="71">
        <f t="shared" si="16"/>
        <v>17873.2</v>
      </c>
      <c r="G47" s="64"/>
      <c r="H47" s="70">
        <f t="shared" si="17"/>
        <v>250</v>
      </c>
      <c r="I47" s="70">
        <f t="shared" si="18"/>
        <v>881.16</v>
      </c>
      <c r="J47" s="46">
        <f t="shared" si="4"/>
        <v>1714.52</v>
      </c>
      <c r="K47" s="23">
        <f t="shared" si="10"/>
        <v>520</v>
      </c>
      <c r="L47" s="23">
        <f t="shared" si="5"/>
        <v>208</v>
      </c>
      <c r="M47" s="23">
        <f t="shared" si="19"/>
        <v>1131.1599999999999</v>
      </c>
      <c r="N47" s="23">
        <f t="shared" si="7"/>
        <v>2442.52</v>
      </c>
      <c r="O47" s="46">
        <f t="shared" si="11"/>
        <v>13573.919999999998</v>
      </c>
      <c r="P47" s="46">
        <f t="shared" si="8"/>
        <v>29310.239999999998</v>
      </c>
      <c r="Q47" s="57">
        <f t="shared" si="12"/>
        <v>15736.32</v>
      </c>
      <c r="R47" s="45">
        <f t="shared" si="9"/>
        <v>1311.36</v>
      </c>
    </row>
    <row r="48" spans="1:18" x14ac:dyDescent="0.3">
      <c r="A48" s="78">
        <v>44</v>
      </c>
      <c r="B48" s="7">
        <v>26000</v>
      </c>
      <c r="C48" s="69">
        <f t="shared" si="13"/>
        <v>5200</v>
      </c>
      <c r="D48" s="70">
        <f t="shared" si="14"/>
        <v>863.5</v>
      </c>
      <c r="E48" s="71">
        <f t="shared" si="15"/>
        <v>1263.3</v>
      </c>
      <c r="F48" s="71">
        <f t="shared" si="16"/>
        <v>18673.2</v>
      </c>
      <c r="G48" s="64"/>
      <c r="H48" s="70">
        <f t="shared" si="17"/>
        <v>260</v>
      </c>
      <c r="I48" s="70">
        <f t="shared" si="18"/>
        <v>920.66</v>
      </c>
      <c r="J48" s="46">
        <f t="shared" si="4"/>
        <v>1794.52</v>
      </c>
      <c r="K48" s="23">
        <f t="shared" si="10"/>
        <v>520</v>
      </c>
      <c r="L48" s="23">
        <f t="shared" si="5"/>
        <v>208</v>
      </c>
      <c r="M48" s="23">
        <f t="shared" si="19"/>
        <v>1180.6599999999999</v>
      </c>
      <c r="N48" s="23">
        <f t="shared" si="7"/>
        <v>2522.52</v>
      </c>
      <c r="O48" s="46">
        <f t="shared" si="11"/>
        <v>14167.919999999998</v>
      </c>
      <c r="P48" s="46">
        <f t="shared" si="8"/>
        <v>30270.239999999998</v>
      </c>
      <c r="Q48" s="57">
        <f t="shared" si="12"/>
        <v>16102.32</v>
      </c>
      <c r="R48" s="45">
        <f t="shared" si="9"/>
        <v>1341.86</v>
      </c>
    </row>
    <row r="49" spans="1:18" x14ac:dyDescent="0.3">
      <c r="A49" s="78">
        <v>45</v>
      </c>
      <c r="B49" s="7">
        <v>27000</v>
      </c>
      <c r="C49" s="69">
        <f t="shared" si="13"/>
        <v>5400</v>
      </c>
      <c r="D49" s="70">
        <f t="shared" si="14"/>
        <v>863.5</v>
      </c>
      <c r="E49" s="71">
        <f t="shared" si="15"/>
        <v>1263.3</v>
      </c>
      <c r="F49" s="71">
        <f t="shared" si="16"/>
        <v>19473.2</v>
      </c>
      <c r="G49" s="64"/>
      <c r="H49" s="70">
        <f t="shared" si="17"/>
        <v>270</v>
      </c>
      <c r="I49" s="70">
        <f t="shared" si="18"/>
        <v>960.16</v>
      </c>
      <c r="J49" s="46">
        <f t="shared" si="4"/>
        <v>1874.52</v>
      </c>
      <c r="K49" s="23">
        <f t="shared" si="10"/>
        <v>520</v>
      </c>
      <c r="L49" s="23">
        <f t="shared" si="5"/>
        <v>208</v>
      </c>
      <c r="M49" s="23">
        <f t="shared" si="19"/>
        <v>1230.1599999999999</v>
      </c>
      <c r="N49" s="23">
        <f t="shared" si="7"/>
        <v>2602.52</v>
      </c>
      <c r="O49" s="46">
        <f t="shared" si="11"/>
        <v>14761.919999999998</v>
      </c>
      <c r="P49" s="46">
        <f t="shared" si="8"/>
        <v>31230.239999999998</v>
      </c>
      <c r="Q49" s="57">
        <f t="shared" si="12"/>
        <v>16468.32</v>
      </c>
      <c r="R49" s="45">
        <f t="shared" si="9"/>
        <v>1372.36</v>
      </c>
    </row>
    <row r="50" spans="1:18" s="12" customFormat="1" x14ac:dyDescent="0.3">
      <c r="A50" s="78">
        <v>46</v>
      </c>
      <c r="B50" s="67">
        <v>28000</v>
      </c>
      <c r="C50" s="67">
        <f t="shared" si="13"/>
        <v>5600</v>
      </c>
      <c r="D50" s="68">
        <f t="shared" si="14"/>
        <v>863.5</v>
      </c>
      <c r="E50" s="52">
        <f t="shared" si="15"/>
        <v>1263.3</v>
      </c>
      <c r="F50" s="52">
        <f t="shared" si="16"/>
        <v>20273.2</v>
      </c>
      <c r="G50" s="68"/>
      <c r="H50" s="68">
        <f t="shared" si="17"/>
        <v>280</v>
      </c>
      <c r="I50" s="68">
        <f t="shared" si="18"/>
        <v>999.66</v>
      </c>
      <c r="J50" s="46">
        <f t="shared" si="4"/>
        <v>1954.52</v>
      </c>
      <c r="K50" s="52">
        <f t="shared" si="10"/>
        <v>520</v>
      </c>
      <c r="L50" s="52">
        <f t="shared" si="5"/>
        <v>208</v>
      </c>
      <c r="M50" s="23">
        <f t="shared" si="19"/>
        <v>1279.6599999999999</v>
      </c>
      <c r="N50" s="52">
        <f t="shared" si="7"/>
        <v>2682.52</v>
      </c>
      <c r="O50" s="51">
        <f t="shared" si="11"/>
        <v>15355.919999999998</v>
      </c>
      <c r="P50" s="46">
        <f t="shared" si="8"/>
        <v>32190.239999999998</v>
      </c>
      <c r="Q50" s="51">
        <f t="shared" si="12"/>
        <v>16834.32</v>
      </c>
      <c r="R50" s="50">
        <f t="shared" si="9"/>
        <v>1402.86</v>
      </c>
    </row>
    <row r="51" spans="1:18" x14ac:dyDescent="0.3">
      <c r="A51" s="78">
        <v>47</v>
      </c>
      <c r="B51" s="7">
        <v>29000</v>
      </c>
      <c r="C51" s="69">
        <f t="shared" si="13"/>
        <v>5800</v>
      </c>
      <c r="D51" s="70">
        <f t="shared" si="14"/>
        <v>863.5</v>
      </c>
      <c r="E51" s="71">
        <f t="shared" si="15"/>
        <v>1263.3</v>
      </c>
      <c r="F51" s="71">
        <f t="shared" si="16"/>
        <v>21073.200000000001</v>
      </c>
      <c r="G51" s="64"/>
      <c r="H51" s="70">
        <f t="shared" si="17"/>
        <v>290</v>
      </c>
      <c r="I51" s="70">
        <f t="shared" si="18"/>
        <v>1039.1600000000001</v>
      </c>
      <c r="J51" s="46">
        <f t="shared" si="4"/>
        <v>2034.52</v>
      </c>
      <c r="K51" s="23">
        <f t="shared" si="10"/>
        <v>520</v>
      </c>
      <c r="L51" s="23">
        <f t="shared" si="5"/>
        <v>208</v>
      </c>
      <c r="M51" s="23">
        <f t="shared" si="19"/>
        <v>1329.16</v>
      </c>
      <c r="N51" s="23">
        <f t="shared" si="7"/>
        <v>2762.52</v>
      </c>
      <c r="O51" s="46">
        <f t="shared" si="11"/>
        <v>15949.920000000002</v>
      </c>
      <c r="P51" s="46">
        <f t="shared" si="8"/>
        <v>33150.239999999998</v>
      </c>
      <c r="Q51" s="57">
        <f t="shared" si="12"/>
        <v>17200.319999999996</v>
      </c>
      <c r="R51" s="45">
        <f t="shared" si="9"/>
        <v>1433.3599999999997</v>
      </c>
    </row>
    <row r="52" spans="1:18" x14ac:dyDescent="0.3">
      <c r="A52" s="78">
        <v>48</v>
      </c>
      <c r="B52" s="69">
        <v>30000</v>
      </c>
      <c r="C52" s="69">
        <f t="shared" si="13"/>
        <v>6000</v>
      </c>
      <c r="D52" s="70">
        <f t="shared" si="14"/>
        <v>863.5</v>
      </c>
      <c r="E52" s="71">
        <f t="shared" si="15"/>
        <v>1263.3</v>
      </c>
      <c r="F52" s="71">
        <f t="shared" si="16"/>
        <v>21873.200000000001</v>
      </c>
      <c r="G52" s="64"/>
      <c r="H52" s="70">
        <f t="shared" si="17"/>
        <v>300</v>
      </c>
      <c r="I52" s="70">
        <f t="shared" si="18"/>
        <v>1078.6600000000001</v>
      </c>
      <c r="J52" s="46">
        <f t="shared" si="4"/>
        <v>2114.52</v>
      </c>
      <c r="K52" s="23">
        <f t="shared" si="10"/>
        <v>520</v>
      </c>
      <c r="L52" s="23">
        <f t="shared" si="5"/>
        <v>208</v>
      </c>
      <c r="M52" s="23">
        <f t="shared" si="19"/>
        <v>1378.66</v>
      </c>
      <c r="N52" s="23">
        <f>J52+K52+L52</f>
        <v>2842.52</v>
      </c>
      <c r="O52" s="46">
        <f t="shared" si="11"/>
        <v>16543.920000000002</v>
      </c>
      <c r="P52" s="46">
        <f t="shared" si="8"/>
        <v>34110.239999999998</v>
      </c>
      <c r="Q52" s="57">
        <f t="shared" si="12"/>
        <v>17566.319999999996</v>
      </c>
      <c r="R52" s="45">
        <f t="shared" si="9"/>
        <v>1463.8599999999997</v>
      </c>
    </row>
  </sheetData>
  <mergeCells count="14">
    <mergeCell ref="B1:B2"/>
    <mergeCell ref="F1:F2"/>
    <mergeCell ref="E1:E2"/>
    <mergeCell ref="A1:A2"/>
    <mergeCell ref="R1:R2"/>
    <mergeCell ref="J1:L1"/>
    <mergeCell ref="G1:I1"/>
    <mergeCell ref="D1:D2"/>
    <mergeCell ref="C1:C2"/>
    <mergeCell ref="O1:O2"/>
    <mergeCell ref="P1:P2"/>
    <mergeCell ref="Q1:Q2"/>
    <mergeCell ref="M1:M2"/>
    <mergeCell ref="N1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75E5-FE74-45C5-A6F2-C640702B0440}">
  <dimension ref="A1:Q53"/>
  <sheetViews>
    <sheetView zoomScale="95" zoomScaleNormal="95" workbookViewId="0">
      <pane xSplit="1" ySplit="2" topLeftCell="B30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4.4" x14ac:dyDescent="0.3"/>
  <cols>
    <col min="1" max="1" width="7.6640625" bestFit="1" customWidth="1"/>
    <col min="2" max="2" width="9.109375" customWidth="1"/>
    <col min="3" max="3" width="10.33203125" customWidth="1"/>
    <col min="4" max="4" width="9" style="21" customWidth="1"/>
    <col min="5" max="5" width="10.5546875" style="21" customWidth="1"/>
    <col min="6" max="6" width="10" style="1" customWidth="1"/>
    <col min="7" max="7" width="9.21875" style="1" customWidth="1"/>
    <col min="8" max="8" width="12.44140625" style="1" customWidth="1"/>
    <col min="9" max="9" width="8.6640625" style="21" customWidth="1"/>
    <col min="10" max="10" width="6.6640625" style="21" customWidth="1"/>
    <col min="11" max="11" width="7.21875" style="21" customWidth="1"/>
    <col min="12" max="13" width="8.88671875" style="21"/>
    <col min="14" max="14" width="10.109375" style="21" customWidth="1"/>
    <col min="15" max="15" width="10.5546875" style="21" customWidth="1"/>
    <col min="16" max="16" width="10.44140625" style="21" customWidth="1"/>
    <col min="17" max="17" width="8.88671875" style="1"/>
  </cols>
  <sheetData>
    <row r="1" spans="1:17" ht="56.4" customHeight="1" x14ac:dyDescent="0.3">
      <c r="A1" s="96" t="s">
        <v>25</v>
      </c>
      <c r="B1" s="96" t="s">
        <v>24</v>
      </c>
      <c r="C1" s="82" t="s">
        <v>12</v>
      </c>
      <c r="D1" s="84" t="s">
        <v>13</v>
      </c>
      <c r="E1" s="84" t="s">
        <v>23</v>
      </c>
      <c r="F1" s="91" t="s">
        <v>3</v>
      </c>
      <c r="G1" s="92"/>
      <c r="H1" s="93"/>
      <c r="I1" s="88" t="s">
        <v>7</v>
      </c>
      <c r="J1" s="89"/>
      <c r="K1" s="90"/>
      <c r="L1" s="94" t="s">
        <v>21</v>
      </c>
      <c r="M1" s="84" t="s">
        <v>22</v>
      </c>
      <c r="N1" s="84" t="s">
        <v>10</v>
      </c>
      <c r="O1" s="84" t="s">
        <v>11</v>
      </c>
      <c r="P1" s="84" t="s">
        <v>19</v>
      </c>
      <c r="Q1" s="86" t="s">
        <v>20</v>
      </c>
    </row>
    <row r="2" spans="1:17" ht="64.8" customHeight="1" x14ac:dyDescent="0.3">
      <c r="A2" s="97"/>
      <c r="B2" s="97"/>
      <c r="C2" s="83"/>
      <c r="D2" s="85"/>
      <c r="E2" s="85"/>
      <c r="F2" s="75" t="s">
        <v>1</v>
      </c>
      <c r="G2" s="75" t="s">
        <v>8</v>
      </c>
      <c r="H2" s="75" t="s">
        <v>2</v>
      </c>
      <c r="I2" s="72" t="s">
        <v>4</v>
      </c>
      <c r="J2" s="72" t="s">
        <v>27</v>
      </c>
      <c r="K2" s="73" t="s">
        <v>26</v>
      </c>
      <c r="L2" s="95"/>
      <c r="M2" s="85"/>
      <c r="N2" s="85"/>
      <c r="O2" s="85"/>
      <c r="P2" s="85"/>
      <c r="Q2" s="87"/>
    </row>
    <row r="3" spans="1:17" s="41" customFormat="1" x14ac:dyDescent="0.3">
      <c r="A3" s="42">
        <v>6000</v>
      </c>
      <c r="B3" s="42">
        <f>A3*20/100</f>
        <v>1200</v>
      </c>
      <c r="C3" s="43"/>
      <c r="D3" s="44"/>
      <c r="E3" s="44">
        <f>A3-B3</f>
        <v>4800</v>
      </c>
      <c r="F3" s="45">
        <f>A3*3/100</f>
        <v>180</v>
      </c>
      <c r="G3" s="45"/>
      <c r="H3" s="45">
        <f>(E3-F3)*5/100</f>
        <v>231</v>
      </c>
      <c r="I3" s="46">
        <f>E3*10/100</f>
        <v>480</v>
      </c>
      <c r="J3" s="23">
        <f>2080*25%</f>
        <v>520</v>
      </c>
      <c r="K3" s="23">
        <f>2080*10%</f>
        <v>208</v>
      </c>
      <c r="L3" s="23">
        <f>F3+H3</f>
        <v>411</v>
      </c>
      <c r="M3" s="23">
        <f>I3+J3+K3</f>
        <v>1208</v>
      </c>
      <c r="N3" s="46">
        <f>L3*12</f>
        <v>4932</v>
      </c>
      <c r="O3" s="46">
        <f>M3*12</f>
        <v>14496</v>
      </c>
      <c r="P3" s="46">
        <f>O3-N3</f>
        <v>9564</v>
      </c>
      <c r="Q3" s="45">
        <f>P3/12</f>
        <v>797</v>
      </c>
    </row>
    <row r="4" spans="1:17" s="5" customFormat="1" x14ac:dyDescent="0.3">
      <c r="A4" s="42">
        <v>7000</v>
      </c>
      <c r="B4" s="42">
        <f t="shared" ref="B4:B25" si="0">A4*20/100</f>
        <v>1400</v>
      </c>
      <c r="C4" s="43"/>
      <c r="D4" s="44"/>
      <c r="E4" s="44">
        <f t="shared" ref="E4:E25" si="1">A4-B4</f>
        <v>5600</v>
      </c>
      <c r="F4" s="45">
        <f t="shared" ref="F4:F25" si="2">A4*3/100</f>
        <v>210</v>
      </c>
      <c r="G4" s="45"/>
      <c r="H4" s="45">
        <f t="shared" ref="H4:H25" si="3">(E4-F4)*5/100</f>
        <v>269.5</v>
      </c>
      <c r="I4" s="46">
        <f>E4*10/100</f>
        <v>560</v>
      </c>
      <c r="J4" s="23">
        <f>2080*25%</f>
        <v>520</v>
      </c>
      <c r="K4" s="23">
        <f t="shared" ref="K4:K50" si="4">2080*10%</f>
        <v>208</v>
      </c>
      <c r="L4" s="23">
        <f t="shared" ref="L4:L50" si="5">F4+H4</f>
        <v>479.5</v>
      </c>
      <c r="M4" s="23">
        <f t="shared" ref="M4:M49" si="6">I4+J4+K4</f>
        <v>1288</v>
      </c>
      <c r="N4" s="46">
        <f>L4*12</f>
        <v>5754</v>
      </c>
      <c r="O4" s="46">
        <f t="shared" ref="O4:O49" si="7">M4*12</f>
        <v>15456</v>
      </c>
      <c r="P4" s="46">
        <f>O4-N4</f>
        <v>9702</v>
      </c>
      <c r="Q4" s="45">
        <f t="shared" ref="Q4:Q50" si="8">P4/12</f>
        <v>808.5</v>
      </c>
    </row>
    <row r="5" spans="1:17" s="5" customFormat="1" x14ac:dyDescent="0.3">
      <c r="A5" s="42">
        <v>8000</v>
      </c>
      <c r="B5" s="42">
        <f t="shared" si="0"/>
        <v>1600</v>
      </c>
      <c r="C5" s="43"/>
      <c r="D5" s="44"/>
      <c r="E5" s="44">
        <f t="shared" si="1"/>
        <v>6400</v>
      </c>
      <c r="F5" s="45">
        <f t="shared" si="2"/>
        <v>240</v>
      </c>
      <c r="G5" s="45"/>
      <c r="H5" s="45">
        <f t="shared" si="3"/>
        <v>308</v>
      </c>
      <c r="I5" s="46">
        <f>E5*10/100</f>
        <v>640</v>
      </c>
      <c r="J5" s="23">
        <f t="shared" ref="J5:J50" si="9">2080*25%</f>
        <v>520</v>
      </c>
      <c r="K5" s="23">
        <f t="shared" si="4"/>
        <v>208</v>
      </c>
      <c r="L5" s="23">
        <f t="shared" si="5"/>
        <v>548</v>
      </c>
      <c r="M5" s="23">
        <f t="shared" si="6"/>
        <v>1368</v>
      </c>
      <c r="N5" s="46">
        <f t="shared" ref="N5:N50" si="10">L5*12</f>
        <v>6576</v>
      </c>
      <c r="O5" s="46">
        <f t="shared" si="7"/>
        <v>16416</v>
      </c>
      <c r="P5" s="46">
        <f>O5-N5</f>
        <v>9840</v>
      </c>
      <c r="Q5" s="45">
        <f t="shared" si="8"/>
        <v>820</v>
      </c>
    </row>
    <row r="6" spans="1:17" s="5" customFormat="1" x14ac:dyDescent="0.3">
      <c r="A6" s="42">
        <v>9000</v>
      </c>
      <c r="B6" s="42">
        <f t="shared" si="0"/>
        <v>1800</v>
      </c>
      <c r="C6" s="43"/>
      <c r="D6" s="44"/>
      <c r="E6" s="44">
        <f t="shared" si="1"/>
        <v>7200</v>
      </c>
      <c r="F6" s="45">
        <f t="shared" si="2"/>
        <v>270</v>
      </c>
      <c r="G6" s="45"/>
      <c r="H6" s="45">
        <f t="shared" si="3"/>
        <v>346.5</v>
      </c>
      <c r="I6" s="46">
        <f>E6*10/100</f>
        <v>720</v>
      </c>
      <c r="J6" s="23">
        <f t="shared" si="9"/>
        <v>520</v>
      </c>
      <c r="K6" s="23">
        <f t="shared" si="4"/>
        <v>208</v>
      </c>
      <c r="L6" s="23">
        <f t="shared" si="5"/>
        <v>616.5</v>
      </c>
      <c r="M6" s="23">
        <f t="shared" si="6"/>
        <v>1448</v>
      </c>
      <c r="N6" s="46">
        <f t="shared" si="10"/>
        <v>7398</v>
      </c>
      <c r="O6" s="46">
        <f t="shared" si="7"/>
        <v>17376</v>
      </c>
      <c r="P6" s="46">
        <f>O6-N6</f>
        <v>9978</v>
      </c>
      <c r="Q6" s="45">
        <f t="shared" si="8"/>
        <v>831.5</v>
      </c>
    </row>
    <row r="7" spans="1:17" s="5" customFormat="1" x14ac:dyDescent="0.3">
      <c r="A7" s="42">
        <v>10000</v>
      </c>
      <c r="B7" s="42">
        <f t="shared" si="0"/>
        <v>2000</v>
      </c>
      <c r="C7" s="43"/>
      <c r="D7" s="44"/>
      <c r="E7" s="44">
        <f t="shared" si="1"/>
        <v>8000</v>
      </c>
      <c r="F7" s="45">
        <f t="shared" si="2"/>
        <v>300</v>
      </c>
      <c r="G7" s="45"/>
      <c r="H7" s="45">
        <f t="shared" si="3"/>
        <v>385</v>
      </c>
      <c r="I7" s="46">
        <f>E7*10/100</f>
        <v>800</v>
      </c>
      <c r="J7" s="23">
        <f t="shared" si="9"/>
        <v>520</v>
      </c>
      <c r="K7" s="23">
        <f t="shared" si="4"/>
        <v>208</v>
      </c>
      <c r="L7" s="23">
        <f t="shared" si="5"/>
        <v>685</v>
      </c>
      <c r="M7" s="23">
        <f t="shared" si="6"/>
        <v>1528</v>
      </c>
      <c r="N7" s="46">
        <f t="shared" si="10"/>
        <v>8220</v>
      </c>
      <c r="O7" s="46">
        <f t="shared" si="7"/>
        <v>18336</v>
      </c>
      <c r="P7" s="46">
        <f>O7-N7</f>
        <v>10116</v>
      </c>
      <c r="Q7" s="45">
        <f t="shared" si="8"/>
        <v>843</v>
      </c>
    </row>
    <row r="8" spans="1:17" s="5" customFormat="1" x14ac:dyDescent="0.3">
      <c r="A8" s="42">
        <v>11000</v>
      </c>
      <c r="B8" s="42">
        <f t="shared" si="0"/>
        <v>2200</v>
      </c>
      <c r="C8" s="43"/>
      <c r="D8" s="44"/>
      <c r="E8" s="44">
        <f t="shared" si="1"/>
        <v>8800</v>
      </c>
      <c r="F8" s="45">
        <f t="shared" si="2"/>
        <v>330</v>
      </c>
      <c r="G8" s="45"/>
      <c r="H8" s="45">
        <f t="shared" si="3"/>
        <v>423.5</v>
      </c>
      <c r="I8" s="46">
        <f t="shared" ref="I8:I25" si="11">E8*10/100</f>
        <v>880</v>
      </c>
      <c r="J8" s="23">
        <f t="shared" si="9"/>
        <v>520</v>
      </c>
      <c r="K8" s="23">
        <f t="shared" si="4"/>
        <v>208</v>
      </c>
      <c r="L8" s="23">
        <f t="shared" si="5"/>
        <v>753.5</v>
      </c>
      <c r="M8" s="23">
        <f t="shared" si="6"/>
        <v>1608</v>
      </c>
      <c r="N8" s="46">
        <f t="shared" si="10"/>
        <v>9042</v>
      </c>
      <c r="O8" s="46">
        <f t="shared" si="7"/>
        <v>19296</v>
      </c>
      <c r="P8" s="46">
        <f t="shared" ref="P8:P50" si="12">O8-N8</f>
        <v>10254</v>
      </c>
      <c r="Q8" s="45">
        <f t="shared" si="8"/>
        <v>854.5</v>
      </c>
    </row>
    <row r="9" spans="1:17" s="5" customFormat="1" x14ac:dyDescent="0.3">
      <c r="A9" s="42">
        <v>12000</v>
      </c>
      <c r="B9" s="42">
        <f t="shared" si="0"/>
        <v>2400</v>
      </c>
      <c r="C9" s="43"/>
      <c r="D9" s="44"/>
      <c r="E9" s="44">
        <f t="shared" si="1"/>
        <v>9600</v>
      </c>
      <c r="F9" s="45">
        <f t="shared" si="2"/>
        <v>360</v>
      </c>
      <c r="G9" s="45"/>
      <c r="H9" s="45">
        <f t="shared" si="3"/>
        <v>462</v>
      </c>
      <c r="I9" s="46">
        <f t="shared" si="11"/>
        <v>960</v>
      </c>
      <c r="J9" s="23">
        <f t="shared" si="9"/>
        <v>520</v>
      </c>
      <c r="K9" s="23">
        <f t="shared" si="4"/>
        <v>208</v>
      </c>
      <c r="L9" s="23">
        <f t="shared" si="5"/>
        <v>822</v>
      </c>
      <c r="M9" s="23">
        <f t="shared" si="6"/>
        <v>1688</v>
      </c>
      <c r="N9" s="46">
        <f t="shared" si="10"/>
        <v>9864</v>
      </c>
      <c r="O9" s="46">
        <f t="shared" si="7"/>
        <v>20256</v>
      </c>
      <c r="P9" s="46">
        <f t="shared" si="12"/>
        <v>10392</v>
      </c>
      <c r="Q9" s="45">
        <f t="shared" si="8"/>
        <v>866</v>
      </c>
    </row>
    <row r="10" spans="1:17" s="5" customFormat="1" x14ac:dyDescent="0.3">
      <c r="A10" s="42">
        <v>13000</v>
      </c>
      <c r="B10" s="42">
        <f t="shared" si="0"/>
        <v>2600</v>
      </c>
      <c r="C10" s="43"/>
      <c r="D10" s="44"/>
      <c r="E10" s="44">
        <f t="shared" si="1"/>
        <v>10400</v>
      </c>
      <c r="F10" s="45">
        <f t="shared" si="2"/>
        <v>390</v>
      </c>
      <c r="G10" s="45"/>
      <c r="H10" s="45">
        <f t="shared" si="3"/>
        <v>500.5</v>
      </c>
      <c r="I10" s="46">
        <f t="shared" si="11"/>
        <v>1040</v>
      </c>
      <c r="J10" s="23">
        <f t="shared" si="9"/>
        <v>520</v>
      </c>
      <c r="K10" s="23">
        <f t="shared" si="4"/>
        <v>208</v>
      </c>
      <c r="L10" s="23">
        <f t="shared" si="5"/>
        <v>890.5</v>
      </c>
      <c r="M10" s="23">
        <f t="shared" si="6"/>
        <v>1768</v>
      </c>
      <c r="N10" s="46">
        <f t="shared" si="10"/>
        <v>10686</v>
      </c>
      <c r="O10" s="46">
        <f t="shared" si="7"/>
        <v>21216</v>
      </c>
      <c r="P10" s="46">
        <f t="shared" si="12"/>
        <v>10530</v>
      </c>
      <c r="Q10" s="45">
        <f t="shared" si="8"/>
        <v>877.5</v>
      </c>
    </row>
    <row r="11" spans="1:17" s="5" customFormat="1" x14ac:dyDescent="0.3">
      <c r="A11" s="42">
        <v>14000</v>
      </c>
      <c r="B11" s="42">
        <f t="shared" si="0"/>
        <v>2800</v>
      </c>
      <c r="C11" s="43"/>
      <c r="D11" s="44"/>
      <c r="E11" s="44">
        <f t="shared" si="1"/>
        <v>11200</v>
      </c>
      <c r="F11" s="45">
        <f t="shared" si="2"/>
        <v>420</v>
      </c>
      <c r="G11" s="45"/>
      <c r="H11" s="45">
        <f t="shared" si="3"/>
        <v>539</v>
      </c>
      <c r="I11" s="46">
        <f t="shared" si="11"/>
        <v>1120</v>
      </c>
      <c r="J11" s="23">
        <f t="shared" si="9"/>
        <v>520</v>
      </c>
      <c r="K11" s="23">
        <f t="shared" si="4"/>
        <v>208</v>
      </c>
      <c r="L11" s="23">
        <f t="shared" si="5"/>
        <v>959</v>
      </c>
      <c r="M11" s="23">
        <f t="shared" si="6"/>
        <v>1848</v>
      </c>
      <c r="N11" s="46">
        <f t="shared" si="10"/>
        <v>11508</v>
      </c>
      <c r="O11" s="46">
        <f t="shared" si="7"/>
        <v>22176</v>
      </c>
      <c r="P11" s="46">
        <f t="shared" si="12"/>
        <v>10668</v>
      </c>
      <c r="Q11" s="45">
        <f t="shared" si="8"/>
        <v>889</v>
      </c>
    </row>
    <row r="12" spans="1:17" s="5" customFormat="1" x14ac:dyDescent="0.3">
      <c r="A12" s="42">
        <v>15000</v>
      </c>
      <c r="B12" s="42">
        <f t="shared" si="0"/>
        <v>3000</v>
      </c>
      <c r="C12" s="43"/>
      <c r="D12" s="44"/>
      <c r="E12" s="44">
        <f t="shared" si="1"/>
        <v>12000</v>
      </c>
      <c r="F12" s="45">
        <f t="shared" si="2"/>
        <v>450</v>
      </c>
      <c r="G12" s="45"/>
      <c r="H12" s="45">
        <f t="shared" si="3"/>
        <v>577.5</v>
      </c>
      <c r="I12" s="46">
        <f t="shared" si="11"/>
        <v>1200</v>
      </c>
      <c r="J12" s="23">
        <f t="shared" si="9"/>
        <v>520</v>
      </c>
      <c r="K12" s="23">
        <f t="shared" si="4"/>
        <v>208</v>
      </c>
      <c r="L12" s="23">
        <f t="shared" si="5"/>
        <v>1027.5</v>
      </c>
      <c r="M12" s="23">
        <f t="shared" si="6"/>
        <v>1928</v>
      </c>
      <c r="N12" s="46">
        <f t="shared" si="10"/>
        <v>12330</v>
      </c>
      <c r="O12" s="46">
        <f t="shared" si="7"/>
        <v>23136</v>
      </c>
      <c r="P12" s="46">
        <f t="shared" si="12"/>
        <v>10806</v>
      </c>
      <c r="Q12" s="45">
        <f t="shared" si="8"/>
        <v>900.5</v>
      </c>
    </row>
    <row r="13" spans="1:17" s="5" customFormat="1" x14ac:dyDescent="0.3">
      <c r="A13" s="42">
        <v>16000</v>
      </c>
      <c r="B13" s="42">
        <f t="shared" si="0"/>
        <v>3200</v>
      </c>
      <c r="C13" s="43"/>
      <c r="D13" s="44"/>
      <c r="E13" s="44">
        <f t="shared" si="1"/>
        <v>12800</v>
      </c>
      <c r="F13" s="45">
        <f t="shared" si="2"/>
        <v>480</v>
      </c>
      <c r="G13" s="45"/>
      <c r="H13" s="45">
        <f t="shared" si="3"/>
        <v>616</v>
      </c>
      <c r="I13" s="46">
        <f t="shared" si="11"/>
        <v>1280</v>
      </c>
      <c r="J13" s="23">
        <f t="shared" si="9"/>
        <v>520</v>
      </c>
      <c r="K13" s="23">
        <f t="shared" si="4"/>
        <v>208</v>
      </c>
      <c r="L13" s="23">
        <f t="shared" si="5"/>
        <v>1096</v>
      </c>
      <c r="M13" s="23">
        <f t="shared" si="6"/>
        <v>2008</v>
      </c>
      <c r="N13" s="46">
        <f t="shared" si="10"/>
        <v>13152</v>
      </c>
      <c r="O13" s="46">
        <f t="shared" si="7"/>
        <v>24096</v>
      </c>
      <c r="P13" s="46">
        <f t="shared" si="12"/>
        <v>10944</v>
      </c>
      <c r="Q13" s="45">
        <f t="shared" si="8"/>
        <v>912</v>
      </c>
    </row>
    <row r="14" spans="1:17" s="5" customFormat="1" x14ac:dyDescent="0.3">
      <c r="A14" s="42">
        <v>17000</v>
      </c>
      <c r="B14" s="42">
        <f t="shared" si="0"/>
        <v>3400</v>
      </c>
      <c r="C14" s="43"/>
      <c r="D14" s="44"/>
      <c r="E14" s="44">
        <f t="shared" si="1"/>
        <v>13600</v>
      </c>
      <c r="F14" s="45">
        <f t="shared" si="2"/>
        <v>510</v>
      </c>
      <c r="G14" s="45"/>
      <c r="H14" s="45">
        <f t="shared" si="3"/>
        <v>654.5</v>
      </c>
      <c r="I14" s="46">
        <f t="shared" si="11"/>
        <v>1360</v>
      </c>
      <c r="J14" s="23">
        <f t="shared" si="9"/>
        <v>520</v>
      </c>
      <c r="K14" s="23">
        <f t="shared" si="4"/>
        <v>208</v>
      </c>
      <c r="L14" s="23">
        <f t="shared" si="5"/>
        <v>1164.5</v>
      </c>
      <c r="M14" s="23">
        <f t="shared" si="6"/>
        <v>2088</v>
      </c>
      <c r="N14" s="46">
        <f t="shared" si="10"/>
        <v>13974</v>
      </c>
      <c r="O14" s="46">
        <f t="shared" si="7"/>
        <v>25056</v>
      </c>
      <c r="P14" s="46">
        <f t="shared" si="12"/>
        <v>11082</v>
      </c>
      <c r="Q14" s="45">
        <f t="shared" si="8"/>
        <v>923.5</v>
      </c>
    </row>
    <row r="15" spans="1:17" s="5" customFormat="1" x14ac:dyDescent="0.3">
      <c r="A15" s="42">
        <v>18000</v>
      </c>
      <c r="B15" s="42">
        <f t="shared" si="0"/>
        <v>3600</v>
      </c>
      <c r="C15" s="43"/>
      <c r="D15" s="44"/>
      <c r="E15" s="44">
        <f t="shared" si="1"/>
        <v>14400</v>
      </c>
      <c r="F15" s="45">
        <f t="shared" si="2"/>
        <v>540</v>
      </c>
      <c r="G15" s="45"/>
      <c r="H15" s="45">
        <f t="shared" si="3"/>
        <v>693</v>
      </c>
      <c r="I15" s="46">
        <f t="shared" si="11"/>
        <v>1440</v>
      </c>
      <c r="J15" s="23">
        <f t="shared" si="9"/>
        <v>520</v>
      </c>
      <c r="K15" s="23">
        <f t="shared" si="4"/>
        <v>208</v>
      </c>
      <c r="L15" s="23">
        <f t="shared" si="5"/>
        <v>1233</v>
      </c>
      <c r="M15" s="23">
        <f t="shared" si="6"/>
        <v>2168</v>
      </c>
      <c r="N15" s="46">
        <f t="shared" si="10"/>
        <v>14796</v>
      </c>
      <c r="O15" s="46">
        <f t="shared" si="7"/>
        <v>26016</v>
      </c>
      <c r="P15" s="46">
        <f t="shared" si="12"/>
        <v>11220</v>
      </c>
      <c r="Q15" s="45">
        <f t="shared" si="8"/>
        <v>935</v>
      </c>
    </row>
    <row r="16" spans="1:17" s="5" customFormat="1" x14ac:dyDescent="0.3">
      <c r="A16" s="42">
        <v>19000</v>
      </c>
      <c r="B16" s="42">
        <f t="shared" si="0"/>
        <v>3800</v>
      </c>
      <c r="C16" s="43"/>
      <c r="D16" s="44"/>
      <c r="E16" s="44">
        <f t="shared" si="1"/>
        <v>15200</v>
      </c>
      <c r="F16" s="45">
        <f t="shared" si="2"/>
        <v>570</v>
      </c>
      <c r="G16" s="45"/>
      <c r="H16" s="45">
        <f t="shared" si="3"/>
        <v>731.5</v>
      </c>
      <c r="I16" s="46">
        <f t="shared" si="11"/>
        <v>1520</v>
      </c>
      <c r="J16" s="23">
        <f t="shared" si="9"/>
        <v>520</v>
      </c>
      <c r="K16" s="23">
        <f t="shared" si="4"/>
        <v>208</v>
      </c>
      <c r="L16" s="23">
        <f t="shared" si="5"/>
        <v>1301.5</v>
      </c>
      <c r="M16" s="23">
        <f t="shared" si="6"/>
        <v>2248</v>
      </c>
      <c r="N16" s="46">
        <f t="shared" si="10"/>
        <v>15618</v>
      </c>
      <c r="O16" s="46">
        <f t="shared" si="7"/>
        <v>26976</v>
      </c>
      <c r="P16" s="46">
        <f t="shared" si="12"/>
        <v>11358</v>
      </c>
      <c r="Q16" s="45">
        <f t="shared" si="8"/>
        <v>946.5</v>
      </c>
    </row>
    <row r="17" spans="1:17" s="5" customFormat="1" x14ac:dyDescent="0.3">
      <c r="A17" s="42">
        <v>20000</v>
      </c>
      <c r="B17" s="42">
        <f t="shared" si="0"/>
        <v>4000</v>
      </c>
      <c r="C17" s="43"/>
      <c r="D17" s="44"/>
      <c r="E17" s="44">
        <f t="shared" si="1"/>
        <v>16000</v>
      </c>
      <c r="F17" s="45">
        <f t="shared" si="2"/>
        <v>600</v>
      </c>
      <c r="G17" s="45"/>
      <c r="H17" s="45">
        <f t="shared" si="3"/>
        <v>770</v>
      </c>
      <c r="I17" s="46">
        <f t="shared" si="11"/>
        <v>1600</v>
      </c>
      <c r="J17" s="23">
        <f t="shared" si="9"/>
        <v>520</v>
      </c>
      <c r="K17" s="23">
        <f t="shared" si="4"/>
        <v>208</v>
      </c>
      <c r="L17" s="23">
        <f t="shared" si="5"/>
        <v>1370</v>
      </c>
      <c r="M17" s="23">
        <f t="shared" si="6"/>
        <v>2328</v>
      </c>
      <c r="N17" s="46">
        <f t="shared" si="10"/>
        <v>16440</v>
      </c>
      <c r="O17" s="46">
        <f t="shared" si="7"/>
        <v>27936</v>
      </c>
      <c r="P17" s="46">
        <f t="shared" si="12"/>
        <v>11496</v>
      </c>
      <c r="Q17" s="45">
        <f t="shared" si="8"/>
        <v>958</v>
      </c>
    </row>
    <row r="18" spans="1:17" s="5" customFormat="1" x14ac:dyDescent="0.3">
      <c r="A18" s="42">
        <v>21000</v>
      </c>
      <c r="B18" s="42">
        <f t="shared" si="0"/>
        <v>4200</v>
      </c>
      <c r="C18" s="43"/>
      <c r="D18" s="44"/>
      <c r="E18" s="44">
        <f t="shared" si="1"/>
        <v>16800</v>
      </c>
      <c r="F18" s="45">
        <f t="shared" si="2"/>
        <v>630</v>
      </c>
      <c r="G18" s="45"/>
      <c r="H18" s="45">
        <f t="shared" si="3"/>
        <v>808.5</v>
      </c>
      <c r="I18" s="46">
        <f t="shared" si="11"/>
        <v>1680</v>
      </c>
      <c r="J18" s="23">
        <f t="shared" si="9"/>
        <v>520</v>
      </c>
      <c r="K18" s="23">
        <f t="shared" si="4"/>
        <v>208</v>
      </c>
      <c r="L18" s="23">
        <f t="shared" si="5"/>
        <v>1438.5</v>
      </c>
      <c r="M18" s="23">
        <f t="shared" si="6"/>
        <v>2408</v>
      </c>
      <c r="N18" s="46">
        <f t="shared" si="10"/>
        <v>17262</v>
      </c>
      <c r="O18" s="46">
        <f t="shared" si="7"/>
        <v>28896</v>
      </c>
      <c r="P18" s="46">
        <f t="shared" si="12"/>
        <v>11634</v>
      </c>
      <c r="Q18" s="45">
        <f t="shared" si="8"/>
        <v>969.5</v>
      </c>
    </row>
    <row r="19" spans="1:17" s="14" customFormat="1" x14ac:dyDescent="0.3">
      <c r="A19" s="47">
        <v>22000</v>
      </c>
      <c r="B19" s="47">
        <f t="shared" si="0"/>
        <v>4400</v>
      </c>
      <c r="C19" s="48"/>
      <c r="D19" s="49"/>
      <c r="E19" s="49">
        <f t="shared" si="1"/>
        <v>17600</v>
      </c>
      <c r="F19" s="50">
        <f t="shared" si="2"/>
        <v>660</v>
      </c>
      <c r="G19" s="50"/>
      <c r="H19" s="50">
        <f t="shared" si="3"/>
        <v>847</v>
      </c>
      <c r="I19" s="51">
        <f t="shared" si="11"/>
        <v>1760</v>
      </c>
      <c r="J19" s="52">
        <f t="shared" si="9"/>
        <v>520</v>
      </c>
      <c r="K19" s="52">
        <f t="shared" si="4"/>
        <v>208</v>
      </c>
      <c r="L19" s="52">
        <f t="shared" si="5"/>
        <v>1507</v>
      </c>
      <c r="M19" s="52">
        <f t="shared" si="6"/>
        <v>2488</v>
      </c>
      <c r="N19" s="51">
        <f t="shared" si="10"/>
        <v>18084</v>
      </c>
      <c r="O19" s="51">
        <f t="shared" si="7"/>
        <v>29856</v>
      </c>
      <c r="P19" s="51">
        <f t="shared" si="12"/>
        <v>11772</v>
      </c>
      <c r="Q19" s="50">
        <f t="shared" si="8"/>
        <v>981</v>
      </c>
    </row>
    <row r="20" spans="1:17" s="18" customFormat="1" x14ac:dyDescent="0.3">
      <c r="A20" s="53">
        <v>23000</v>
      </c>
      <c r="B20" s="53">
        <f t="shared" si="0"/>
        <v>4600</v>
      </c>
      <c r="C20" s="54"/>
      <c r="D20" s="55"/>
      <c r="E20" s="55">
        <f t="shared" si="1"/>
        <v>18400</v>
      </c>
      <c r="F20" s="56">
        <f t="shared" si="2"/>
        <v>690</v>
      </c>
      <c r="G20" s="56"/>
      <c r="H20" s="56">
        <f t="shared" si="3"/>
        <v>885.5</v>
      </c>
      <c r="I20" s="57">
        <f t="shared" si="11"/>
        <v>1840</v>
      </c>
      <c r="J20" s="23">
        <f t="shared" si="9"/>
        <v>520</v>
      </c>
      <c r="K20" s="23">
        <f t="shared" si="4"/>
        <v>208</v>
      </c>
      <c r="L20" s="23">
        <f t="shared" si="5"/>
        <v>1575.5</v>
      </c>
      <c r="M20" s="23">
        <f t="shared" si="6"/>
        <v>2568</v>
      </c>
      <c r="N20" s="46">
        <f t="shared" si="10"/>
        <v>18906</v>
      </c>
      <c r="O20" s="46">
        <f t="shared" si="7"/>
        <v>30816</v>
      </c>
      <c r="P20" s="57">
        <f t="shared" si="12"/>
        <v>11910</v>
      </c>
      <c r="Q20" s="45">
        <f t="shared" si="8"/>
        <v>992.5</v>
      </c>
    </row>
    <row r="21" spans="1:17" s="18" customFormat="1" x14ac:dyDescent="0.3">
      <c r="A21" s="53">
        <v>24000</v>
      </c>
      <c r="B21" s="53">
        <f t="shared" si="0"/>
        <v>4800</v>
      </c>
      <c r="C21" s="54"/>
      <c r="D21" s="55"/>
      <c r="E21" s="55">
        <f t="shared" si="1"/>
        <v>19200</v>
      </c>
      <c r="F21" s="56">
        <f t="shared" si="2"/>
        <v>720</v>
      </c>
      <c r="G21" s="56"/>
      <c r="H21" s="56">
        <f t="shared" si="3"/>
        <v>924</v>
      </c>
      <c r="I21" s="57">
        <f t="shared" si="11"/>
        <v>1920</v>
      </c>
      <c r="J21" s="23">
        <f t="shared" si="9"/>
        <v>520</v>
      </c>
      <c r="K21" s="23">
        <f t="shared" si="4"/>
        <v>208</v>
      </c>
      <c r="L21" s="23">
        <f t="shared" si="5"/>
        <v>1644</v>
      </c>
      <c r="M21" s="23">
        <f t="shared" si="6"/>
        <v>2648</v>
      </c>
      <c r="N21" s="46">
        <f t="shared" si="10"/>
        <v>19728</v>
      </c>
      <c r="O21" s="46">
        <f t="shared" si="7"/>
        <v>31776</v>
      </c>
      <c r="P21" s="57">
        <f t="shared" si="12"/>
        <v>12048</v>
      </c>
      <c r="Q21" s="45">
        <f t="shared" si="8"/>
        <v>1004</v>
      </c>
    </row>
    <row r="22" spans="1:17" s="18" customFormat="1" x14ac:dyDescent="0.3">
      <c r="A22" s="53">
        <v>25000</v>
      </c>
      <c r="B22" s="53">
        <f t="shared" si="0"/>
        <v>5000</v>
      </c>
      <c r="C22" s="54"/>
      <c r="D22" s="55"/>
      <c r="E22" s="55">
        <f t="shared" si="1"/>
        <v>20000</v>
      </c>
      <c r="F22" s="56">
        <f t="shared" si="2"/>
        <v>750</v>
      </c>
      <c r="G22" s="56"/>
      <c r="H22" s="56">
        <f t="shared" si="3"/>
        <v>962.5</v>
      </c>
      <c r="I22" s="57">
        <f t="shared" si="11"/>
        <v>2000</v>
      </c>
      <c r="J22" s="23">
        <f t="shared" si="9"/>
        <v>520</v>
      </c>
      <c r="K22" s="23">
        <f t="shared" si="4"/>
        <v>208</v>
      </c>
      <c r="L22" s="23">
        <f t="shared" si="5"/>
        <v>1712.5</v>
      </c>
      <c r="M22" s="23">
        <f t="shared" si="6"/>
        <v>2728</v>
      </c>
      <c r="N22" s="46">
        <f t="shared" si="10"/>
        <v>20550</v>
      </c>
      <c r="O22" s="46">
        <f t="shared" si="7"/>
        <v>32736</v>
      </c>
      <c r="P22" s="57">
        <f t="shared" si="12"/>
        <v>12186</v>
      </c>
      <c r="Q22" s="45">
        <f t="shared" si="8"/>
        <v>1015.5</v>
      </c>
    </row>
    <row r="23" spans="1:17" s="18" customFormat="1" x14ac:dyDescent="0.3">
      <c r="A23" s="58">
        <v>26000</v>
      </c>
      <c r="B23" s="58">
        <f t="shared" si="0"/>
        <v>5200</v>
      </c>
      <c r="C23" s="59"/>
      <c r="D23" s="60"/>
      <c r="E23" s="60">
        <f t="shared" si="1"/>
        <v>20800</v>
      </c>
      <c r="F23" s="61">
        <f t="shared" si="2"/>
        <v>780</v>
      </c>
      <c r="G23" s="61"/>
      <c r="H23" s="61">
        <f t="shared" si="3"/>
        <v>1001</v>
      </c>
      <c r="I23" s="62">
        <f t="shared" si="11"/>
        <v>2080</v>
      </c>
      <c r="J23" s="63">
        <f t="shared" si="9"/>
        <v>520</v>
      </c>
      <c r="K23" s="63">
        <f t="shared" si="4"/>
        <v>208</v>
      </c>
      <c r="L23" s="63">
        <f t="shared" si="5"/>
        <v>1781</v>
      </c>
      <c r="M23" s="63">
        <f t="shared" si="6"/>
        <v>2808</v>
      </c>
      <c r="N23" s="62">
        <f t="shared" si="10"/>
        <v>21372</v>
      </c>
      <c r="O23" s="62">
        <f t="shared" si="7"/>
        <v>33696</v>
      </c>
      <c r="P23" s="62">
        <f t="shared" si="12"/>
        <v>12324</v>
      </c>
      <c r="Q23" s="61">
        <f t="shared" si="8"/>
        <v>1027</v>
      </c>
    </row>
    <row r="24" spans="1:17" s="18" customFormat="1" x14ac:dyDescent="0.3">
      <c r="A24" s="53">
        <v>27000</v>
      </c>
      <c r="B24" s="53">
        <f t="shared" si="0"/>
        <v>5400</v>
      </c>
      <c r="C24" s="54"/>
      <c r="D24" s="55"/>
      <c r="E24" s="55">
        <f t="shared" si="1"/>
        <v>21600</v>
      </c>
      <c r="F24" s="56">
        <f t="shared" si="2"/>
        <v>810</v>
      </c>
      <c r="G24" s="56"/>
      <c r="H24" s="56">
        <f t="shared" si="3"/>
        <v>1039.5</v>
      </c>
      <c r="I24" s="57">
        <f t="shared" si="11"/>
        <v>2160</v>
      </c>
      <c r="J24" s="23">
        <f t="shared" si="9"/>
        <v>520</v>
      </c>
      <c r="K24" s="23">
        <f t="shared" si="4"/>
        <v>208</v>
      </c>
      <c r="L24" s="23">
        <f t="shared" si="5"/>
        <v>1849.5</v>
      </c>
      <c r="M24" s="23">
        <f t="shared" si="6"/>
        <v>2888</v>
      </c>
      <c r="N24" s="46">
        <f t="shared" si="10"/>
        <v>22194</v>
      </c>
      <c r="O24" s="46">
        <f t="shared" si="7"/>
        <v>34656</v>
      </c>
      <c r="P24" s="57">
        <f t="shared" si="12"/>
        <v>12462</v>
      </c>
      <c r="Q24" s="45">
        <f t="shared" si="8"/>
        <v>1038.5</v>
      </c>
    </row>
    <row r="25" spans="1:17" s="14" customFormat="1" x14ac:dyDescent="0.3">
      <c r="A25" s="47">
        <v>28000</v>
      </c>
      <c r="B25" s="47">
        <f t="shared" si="0"/>
        <v>5600</v>
      </c>
      <c r="C25" s="48"/>
      <c r="D25" s="49"/>
      <c r="E25" s="49">
        <f t="shared" si="1"/>
        <v>22400</v>
      </c>
      <c r="F25" s="50">
        <f t="shared" si="2"/>
        <v>840</v>
      </c>
      <c r="G25" s="50"/>
      <c r="H25" s="50">
        <f t="shared" si="3"/>
        <v>1078</v>
      </c>
      <c r="I25" s="51">
        <f t="shared" si="11"/>
        <v>2240</v>
      </c>
      <c r="J25" s="52">
        <f t="shared" si="9"/>
        <v>520</v>
      </c>
      <c r="K25" s="52">
        <f t="shared" si="4"/>
        <v>208</v>
      </c>
      <c r="L25" s="52">
        <f t="shared" si="5"/>
        <v>1918</v>
      </c>
      <c r="M25" s="52">
        <f t="shared" si="6"/>
        <v>2968</v>
      </c>
      <c r="N25" s="51">
        <f t="shared" si="10"/>
        <v>23016</v>
      </c>
      <c r="O25" s="51">
        <f t="shared" si="7"/>
        <v>35616</v>
      </c>
      <c r="P25" s="51">
        <f t="shared" si="12"/>
        <v>12600</v>
      </c>
      <c r="Q25" s="50">
        <f t="shared" si="8"/>
        <v>1050</v>
      </c>
    </row>
    <row r="26" spans="1:17" x14ac:dyDescent="0.3">
      <c r="A26" s="7">
        <v>6000</v>
      </c>
      <c r="B26" s="7">
        <f>A26*20/100</f>
        <v>1200</v>
      </c>
      <c r="C26" s="64">
        <f>2080*(25+10)/100+(2080-2080*(25+10)/100-465)*10/100+2080*2.25/100</f>
        <v>863.5</v>
      </c>
      <c r="D26" s="23">
        <f>2080-C26+2080*2.25/100</f>
        <v>1263.3</v>
      </c>
      <c r="E26" s="23">
        <f>A26-B26-C26-D26</f>
        <v>2673.2</v>
      </c>
      <c r="F26" s="64"/>
      <c r="G26" s="64">
        <f>A26*1/100</f>
        <v>60</v>
      </c>
      <c r="H26" s="64">
        <f>(E26-G26)*5/100</f>
        <v>130.66</v>
      </c>
      <c r="I26" s="23">
        <f>E26*10/100</f>
        <v>267.32</v>
      </c>
      <c r="J26" s="23">
        <f t="shared" si="9"/>
        <v>520</v>
      </c>
      <c r="K26" s="23">
        <f t="shared" si="4"/>
        <v>208</v>
      </c>
      <c r="L26" s="23">
        <f t="shared" si="5"/>
        <v>130.66</v>
      </c>
      <c r="M26" s="23">
        <f t="shared" si="6"/>
        <v>995.31999999999994</v>
      </c>
      <c r="N26" s="46">
        <f t="shared" si="10"/>
        <v>1567.92</v>
      </c>
      <c r="O26" s="46">
        <f t="shared" si="7"/>
        <v>11943.84</v>
      </c>
      <c r="P26" s="57">
        <f t="shared" si="12"/>
        <v>10375.92</v>
      </c>
      <c r="Q26" s="45">
        <f t="shared" si="8"/>
        <v>864.66</v>
      </c>
    </row>
    <row r="27" spans="1:17" x14ac:dyDescent="0.3">
      <c r="A27" s="7">
        <v>7000</v>
      </c>
      <c r="B27" s="7">
        <f t="shared" ref="B27:B50" si="13">A27*20/100</f>
        <v>1400</v>
      </c>
      <c r="C27" s="64">
        <f t="shared" ref="C27:C50" si="14">2080*(25+10)/100+(2080-2080*(25+10)/100-465)*10/100+2080*2.25/100</f>
        <v>863.5</v>
      </c>
      <c r="D27" s="23">
        <f t="shared" ref="D27:D50" si="15">2080-C27+2080*2.25/100</f>
        <v>1263.3</v>
      </c>
      <c r="E27" s="23">
        <f t="shared" ref="E27:E50" si="16">A27-B27-C27-D27</f>
        <v>3473.2</v>
      </c>
      <c r="F27" s="64"/>
      <c r="G27" s="64">
        <f t="shared" ref="G27:G50" si="17">A27*1/100</f>
        <v>70</v>
      </c>
      <c r="H27" s="64">
        <f t="shared" ref="H27:H50" si="18">(E27-G27)*5/100</f>
        <v>170.16</v>
      </c>
      <c r="I27" s="23">
        <f t="shared" ref="I27:I49" si="19">E27*10/100</f>
        <v>347.32</v>
      </c>
      <c r="J27" s="23">
        <f t="shared" si="9"/>
        <v>520</v>
      </c>
      <c r="K27" s="23">
        <f t="shared" si="4"/>
        <v>208</v>
      </c>
      <c r="L27" s="23">
        <f t="shared" si="5"/>
        <v>170.16</v>
      </c>
      <c r="M27" s="23">
        <f t="shared" si="6"/>
        <v>1075.32</v>
      </c>
      <c r="N27" s="46">
        <f t="shared" si="10"/>
        <v>2041.92</v>
      </c>
      <c r="O27" s="46">
        <f t="shared" si="7"/>
        <v>12903.84</v>
      </c>
      <c r="P27" s="57">
        <f t="shared" si="12"/>
        <v>10861.92</v>
      </c>
      <c r="Q27" s="45">
        <f t="shared" si="8"/>
        <v>905.16</v>
      </c>
    </row>
    <row r="28" spans="1:17" x14ac:dyDescent="0.3">
      <c r="A28" s="7">
        <v>8000</v>
      </c>
      <c r="B28" s="7">
        <f t="shared" si="13"/>
        <v>1600</v>
      </c>
      <c r="C28" s="64">
        <f t="shared" si="14"/>
        <v>863.5</v>
      </c>
      <c r="D28" s="23">
        <f t="shared" si="15"/>
        <v>1263.3</v>
      </c>
      <c r="E28" s="23">
        <f t="shared" si="16"/>
        <v>4273.2</v>
      </c>
      <c r="F28" s="64"/>
      <c r="G28" s="64">
        <f t="shared" si="17"/>
        <v>80</v>
      </c>
      <c r="H28" s="64">
        <f t="shared" si="18"/>
        <v>209.66</v>
      </c>
      <c r="I28" s="23">
        <f t="shared" si="19"/>
        <v>427.32</v>
      </c>
      <c r="J28" s="23">
        <f t="shared" si="9"/>
        <v>520</v>
      </c>
      <c r="K28" s="23">
        <f t="shared" si="4"/>
        <v>208</v>
      </c>
      <c r="L28" s="23">
        <f t="shared" si="5"/>
        <v>209.66</v>
      </c>
      <c r="M28" s="23">
        <f t="shared" si="6"/>
        <v>1155.32</v>
      </c>
      <c r="N28" s="46">
        <f t="shared" si="10"/>
        <v>2515.92</v>
      </c>
      <c r="O28" s="46">
        <f t="shared" si="7"/>
        <v>13863.84</v>
      </c>
      <c r="P28" s="57">
        <f t="shared" si="12"/>
        <v>11347.92</v>
      </c>
      <c r="Q28" s="45">
        <f t="shared" si="8"/>
        <v>945.66</v>
      </c>
    </row>
    <row r="29" spans="1:17" x14ac:dyDescent="0.3">
      <c r="A29" s="7">
        <v>9000</v>
      </c>
      <c r="B29" s="7">
        <f t="shared" si="13"/>
        <v>1800</v>
      </c>
      <c r="C29" s="64">
        <f t="shared" si="14"/>
        <v>863.5</v>
      </c>
      <c r="D29" s="23">
        <f t="shared" si="15"/>
        <v>1263.3</v>
      </c>
      <c r="E29" s="23">
        <f t="shared" si="16"/>
        <v>5073.2</v>
      </c>
      <c r="F29" s="64"/>
      <c r="G29" s="64">
        <f t="shared" si="17"/>
        <v>90</v>
      </c>
      <c r="H29" s="64">
        <f t="shared" si="18"/>
        <v>249.16</v>
      </c>
      <c r="I29" s="23">
        <f t="shared" si="19"/>
        <v>507.32</v>
      </c>
      <c r="J29" s="23">
        <f t="shared" si="9"/>
        <v>520</v>
      </c>
      <c r="K29" s="23">
        <f t="shared" si="4"/>
        <v>208</v>
      </c>
      <c r="L29" s="23">
        <f t="shared" si="5"/>
        <v>249.16</v>
      </c>
      <c r="M29" s="23">
        <f t="shared" si="6"/>
        <v>1235.32</v>
      </c>
      <c r="N29" s="46">
        <f t="shared" si="10"/>
        <v>2989.92</v>
      </c>
      <c r="O29" s="46">
        <f t="shared" si="7"/>
        <v>14823.84</v>
      </c>
      <c r="P29" s="57">
        <f t="shared" si="12"/>
        <v>11833.92</v>
      </c>
      <c r="Q29" s="45">
        <f t="shared" si="8"/>
        <v>986.16</v>
      </c>
    </row>
    <row r="30" spans="1:17" x14ac:dyDescent="0.3">
      <c r="A30" s="65">
        <v>10000</v>
      </c>
      <c r="B30" s="65">
        <f t="shared" si="13"/>
        <v>2000</v>
      </c>
      <c r="C30" s="66">
        <f t="shared" si="14"/>
        <v>863.5</v>
      </c>
      <c r="D30" s="63">
        <f t="shared" si="15"/>
        <v>1263.3</v>
      </c>
      <c r="E30" s="63">
        <f t="shared" si="16"/>
        <v>5873.2</v>
      </c>
      <c r="F30" s="66"/>
      <c r="G30" s="66">
        <f t="shared" si="17"/>
        <v>100</v>
      </c>
      <c r="H30" s="66">
        <f t="shared" si="18"/>
        <v>288.66000000000003</v>
      </c>
      <c r="I30" s="63">
        <f t="shared" si="19"/>
        <v>587.32000000000005</v>
      </c>
      <c r="J30" s="63">
        <f t="shared" si="9"/>
        <v>520</v>
      </c>
      <c r="K30" s="63">
        <f t="shared" si="4"/>
        <v>208</v>
      </c>
      <c r="L30" s="63">
        <f t="shared" si="5"/>
        <v>288.66000000000003</v>
      </c>
      <c r="M30" s="63">
        <f t="shared" si="6"/>
        <v>1315.3200000000002</v>
      </c>
      <c r="N30" s="62">
        <f t="shared" si="10"/>
        <v>3463.92</v>
      </c>
      <c r="O30" s="62">
        <f t="shared" si="7"/>
        <v>15783.840000000002</v>
      </c>
      <c r="P30" s="62">
        <f t="shared" si="12"/>
        <v>12319.920000000002</v>
      </c>
      <c r="Q30" s="61">
        <f t="shared" si="8"/>
        <v>1026.6600000000001</v>
      </c>
    </row>
    <row r="31" spans="1:17" x14ac:dyDescent="0.3">
      <c r="A31" s="7">
        <v>11000</v>
      </c>
      <c r="B31" s="7">
        <f t="shared" si="13"/>
        <v>2200</v>
      </c>
      <c r="C31" s="64">
        <f t="shared" si="14"/>
        <v>863.5</v>
      </c>
      <c r="D31" s="23">
        <f t="shared" si="15"/>
        <v>1263.3</v>
      </c>
      <c r="E31" s="23">
        <f t="shared" si="16"/>
        <v>6673.2</v>
      </c>
      <c r="F31" s="64"/>
      <c r="G31" s="64">
        <f t="shared" si="17"/>
        <v>110</v>
      </c>
      <c r="H31" s="64">
        <f t="shared" si="18"/>
        <v>328.16</v>
      </c>
      <c r="I31" s="23">
        <f t="shared" si="19"/>
        <v>667.32</v>
      </c>
      <c r="J31" s="23">
        <f t="shared" si="9"/>
        <v>520</v>
      </c>
      <c r="K31" s="23">
        <f t="shared" si="4"/>
        <v>208</v>
      </c>
      <c r="L31" s="23">
        <f t="shared" si="5"/>
        <v>328.16</v>
      </c>
      <c r="M31" s="23">
        <f t="shared" si="6"/>
        <v>1395.3200000000002</v>
      </c>
      <c r="N31" s="46">
        <f t="shared" si="10"/>
        <v>3937.92</v>
      </c>
      <c r="O31" s="46">
        <f t="shared" si="7"/>
        <v>16743.840000000004</v>
      </c>
      <c r="P31" s="57">
        <f t="shared" si="12"/>
        <v>12805.920000000004</v>
      </c>
      <c r="Q31" s="45">
        <f t="shared" si="8"/>
        <v>1067.1600000000003</v>
      </c>
    </row>
    <row r="32" spans="1:17" x14ac:dyDescent="0.3">
      <c r="A32" s="7">
        <v>12000</v>
      </c>
      <c r="B32" s="7">
        <f t="shared" si="13"/>
        <v>2400</v>
      </c>
      <c r="C32" s="64">
        <f t="shared" si="14"/>
        <v>863.5</v>
      </c>
      <c r="D32" s="23">
        <f t="shared" si="15"/>
        <v>1263.3</v>
      </c>
      <c r="E32" s="23">
        <f t="shared" si="16"/>
        <v>7473.2</v>
      </c>
      <c r="F32" s="64"/>
      <c r="G32" s="64">
        <f t="shared" si="17"/>
        <v>120</v>
      </c>
      <c r="H32" s="64">
        <f t="shared" si="18"/>
        <v>367.66</v>
      </c>
      <c r="I32" s="23">
        <f t="shared" si="19"/>
        <v>747.32</v>
      </c>
      <c r="J32" s="23">
        <f t="shared" si="9"/>
        <v>520</v>
      </c>
      <c r="K32" s="23">
        <f t="shared" si="4"/>
        <v>208</v>
      </c>
      <c r="L32" s="23">
        <f t="shared" si="5"/>
        <v>367.66</v>
      </c>
      <c r="M32" s="23">
        <f t="shared" si="6"/>
        <v>1475.3200000000002</v>
      </c>
      <c r="N32" s="46">
        <f t="shared" si="10"/>
        <v>4411.92</v>
      </c>
      <c r="O32" s="46">
        <f t="shared" si="7"/>
        <v>17703.840000000004</v>
      </c>
      <c r="P32" s="57">
        <f t="shared" si="12"/>
        <v>13291.920000000004</v>
      </c>
      <c r="Q32" s="45">
        <f t="shared" si="8"/>
        <v>1107.6600000000003</v>
      </c>
    </row>
    <row r="33" spans="1:17" x14ac:dyDescent="0.3">
      <c r="A33" s="7">
        <v>13000</v>
      </c>
      <c r="B33" s="7">
        <f t="shared" si="13"/>
        <v>2600</v>
      </c>
      <c r="C33" s="64">
        <f t="shared" si="14"/>
        <v>863.5</v>
      </c>
      <c r="D33" s="23">
        <f t="shared" si="15"/>
        <v>1263.3</v>
      </c>
      <c r="E33" s="23">
        <f t="shared" si="16"/>
        <v>8273.2000000000007</v>
      </c>
      <c r="F33" s="64"/>
      <c r="G33" s="64">
        <f t="shared" si="17"/>
        <v>130</v>
      </c>
      <c r="H33" s="64">
        <f t="shared" si="18"/>
        <v>407.16</v>
      </c>
      <c r="I33" s="23">
        <f t="shared" si="19"/>
        <v>827.32</v>
      </c>
      <c r="J33" s="23">
        <f t="shared" si="9"/>
        <v>520</v>
      </c>
      <c r="K33" s="23">
        <f t="shared" si="4"/>
        <v>208</v>
      </c>
      <c r="L33" s="23">
        <f t="shared" si="5"/>
        <v>407.16</v>
      </c>
      <c r="M33" s="23">
        <f t="shared" si="6"/>
        <v>1555.3200000000002</v>
      </c>
      <c r="N33" s="46">
        <f t="shared" si="10"/>
        <v>4885.92</v>
      </c>
      <c r="O33" s="46">
        <f t="shared" si="7"/>
        <v>18663.840000000004</v>
      </c>
      <c r="P33" s="57">
        <f t="shared" si="12"/>
        <v>13777.920000000004</v>
      </c>
      <c r="Q33" s="45">
        <f t="shared" si="8"/>
        <v>1148.1600000000003</v>
      </c>
    </row>
    <row r="34" spans="1:17" x14ac:dyDescent="0.3">
      <c r="A34" s="7">
        <v>14000</v>
      </c>
      <c r="B34" s="7">
        <f t="shared" si="13"/>
        <v>2800</v>
      </c>
      <c r="C34" s="64">
        <f t="shared" si="14"/>
        <v>863.5</v>
      </c>
      <c r="D34" s="23">
        <f t="shared" si="15"/>
        <v>1263.3</v>
      </c>
      <c r="E34" s="23">
        <f t="shared" si="16"/>
        <v>9073.2000000000007</v>
      </c>
      <c r="F34" s="64"/>
      <c r="G34" s="64">
        <f t="shared" si="17"/>
        <v>140</v>
      </c>
      <c r="H34" s="64">
        <f t="shared" si="18"/>
        <v>446.66</v>
      </c>
      <c r="I34" s="23">
        <f t="shared" si="19"/>
        <v>907.32</v>
      </c>
      <c r="J34" s="23">
        <f t="shared" si="9"/>
        <v>520</v>
      </c>
      <c r="K34" s="23">
        <f t="shared" si="4"/>
        <v>208</v>
      </c>
      <c r="L34" s="23">
        <f t="shared" si="5"/>
        <v>446.66</v>
      </c>
      <c r="M34" s="23">
        <f t="shared" si="6"/>
        <v>1635.3200000000002</v>
      </c>
      <c r="N34" s="46">
        <f t="shared" si="10"/>
        <v>5359.92</v>
      </c>
      <c r="O34" s="46">
        <f t="shared" si="7"/>
        <v>19623.840000000004</v>
      </c>
      <c r="P34" s="57">
        <f t="shared" si="12"/>
        <v>14263.920000000004</v>
      </c>
      <c r="Q34" s="45">
        <f t="shared" si="8"/>
        <v>1188.6600000000003</v>
      </c>
    </row>
    <row r="35" spans="1:17" s="12" customFormat="1" x14ac:dyDescent="0.3">
      <c r="A35" s="67">
        <v>15000</v>
      </c>
      <c r="B35" s="67">
        <f t="shared" si="13"/>
        <v>3000</v>
      </c>
      <c r="C35" s="68">
        <f t="shared" si="14"/>
        <v>863.5</v>
      </c>
      <c r="D35" s="52">
        <f t="shared" si="15"/>
        <v>1263.3</v>
      </c>
      <c r="E35" s="52">
        <f t="shared" si="16"/>
        <v>9873.2000000000007</v>
      </c>
      <c r="F35" s="68"/>
      <c r="G35" s="68">
        <f t="shared" si="17"/>
        <v>150</v>
      </c>
      <c r="H35" s="68">
        <f t="shared" si="18"/>
        <v>486.16</v>
      </c>
      <c r="I35" s="52">
        <f t="shared" si="19"/>
        <v>987.32</v>
      </c>
      <c r="J35" s="52">
        <f t="shared" si="9"/>
        <v>520</v>
      </c>
      <c r="K35" s="52">
        <f t="shared" si="4"/>
        <v>208</v>
      </c>
      <c r="L35" s="52">
        <f t="shared" si="5"/>
        <v>486.16</v>
      </c>
      <c r="M35" s="52">
        <f t="shared" si="6"/>
        <v>1715.3200000000002</v>
      </c>
      <c r="N35" s="51">
        <f t="shared" si="10"/>
        <v>5833.92</v>
      </c>
      <c r="O35" s="74">
        <f t="shared" si="7"/>
        <v>20583.840000000004</v>
      </c>
      <c r="P35" s="51">
        <f t="shared" si="12"/>
        <v>14749.920000000004</v>
      </c>
      <c r="Q35" s="50">
        <f t="shared" si="8"/>
        <v>1229.1600000000003</v>
      </c>
    </row>
    <row r="36" spans="1:17" x14ac:dyDescent="0.3">
      <c r="A36" s="7">
        <v>16000</v>
      </c>
      <c r="B36" s="7">
        <f t="shared" si="13"/>
        <v>3200</v>
      </c>
      <c r="C36" s="64">
        <f t="shared" si="14"/>
        <v>863.5</v>
      </c>
      <c r="D36" s="23">
        <f t="shared" si="15"/>
        <v>1263.3</v>
      </c>
      <c r="E36" s="23">
        <f t="shared" si="16"/>
        <v>10673.2</v>
      </c>
      <c r="F36" s="64"/>
      <c r="G36" s="64">
        <f t="shared" si="17"/>
        <v>160</v>
      </c>
      <c r="H36" s="64">
        <f t="shared" si="18"/>
        <v>525.66</v>
      </c>
      <c r="I36" s="23">
        <f t="shared" si="19"/>
        <v>1067.32</v>
      </c>
      <c r="J36" s="23">
        <f t="shared" si="9"/>
        <v>520</v>
      </c>
      <c r="K36" s="23">
        <f t="shared" si="4"/>
        <v>208</v>
      </c>
      <c r="L36" s="23">
        <f t="shared" si="5"/>
        <v>525.66</v>
      </c>
      <c r="M36" s="23">
        <f t="shared" si="6"/>
        <v>1795.32</v>
      </c>
      <c r="N36" s="46">
        <f t="shared" si="10"/>
        <v>6307.92</v>
      </c>
      <c r="O36" s="46">
        <f t="shared" si="7"/>
        <v>21543.84</v>
      </c>
      <c r="P36" s="57">
        <f t="shared" si="12"/>
        <v>15235.92</v>
      </c>
      <c r="Q36" s="45">
        <f t="shared" si="8"/>
        <v>1269.6600000000001</v>
      </c>
    </row>
    <row r="37" spans="1:17" x14ac:dyDescent="0.3">
      <c r="A37" s="7">
        <v>17000</v>
      </c>
      <c r="B37" s="7">
        <f t="shared" si="13"/>
        <v>3400</v>
      </c>
      <c r="C37" s="64">
        <f t="shared" si="14"/>
        <v>863.5</v>
      </c>
      <c r="D37" s="23">
        <f t="shared" si="15"/>
        <v>1263.3</v>
      </c>
      <c r="E37" s="23">
        <f t="shared" si="16"/>
        <v>11473.2</v>
      </c>
      <c r="F37" s="64"/>
      <c r="G37" s="64">
        <f t="shared" si="17"/>
        <v>170</v>
      </c>
      <c r="H37" s="64">
        <f t="shared" si="18"/>
        <v>565.16</v>
      </c>
      <c r="I37" s="23">
        <f t="shared" si="19"/>
        <v>1147.32</v>
      </c>
      <c r="J37" s="23">
        <f t="shared" si="9"/>
        <v>520</v>
      </c>
      <c r="K37" s="23">
        <f t="shared" si="4"/>
        <v>208</v>
      </c>
      <c r="L37" s="23">
        <f t="shared" si="5"/>
        <v>565.16</v>
      </c>
      <c r="M37" s="23">
        <f t="shared" si="6"/>
        <v>1875.32</v>
      </c>
      <c r="N37" s="46">
        <f t="shared" si="10"/>
        <v>6781.92</v>
      </c>
      <c r="O37" s="46">
        <f t="shared" si="7"/>
        <v>22503.84</v>
      </c>
      <c r="P37" s="57">
        <f t="shared" si="12"/>
        <v>15721.92</v>
      </c>
      <c r="Q37" s="45">
        <f t="shared" si="8"/>
        <v>1310.1600000000001</v>
      </c>
    </row>
    <row r="38" spans="1:17" s="15" customFormat="1" x14ac:dyDescent="0.3">
      <c r="A38" s="69">
        <v>18000</v>
      </c>
      <c r="B38" s="69">
        <f t="shared" si="13"/>
        <v>3600</v>
      </c>
      <c r="C38" s="70">
        <f t="shared" si="14"/>
        <v>863.5</v>
      </c>
      <c r="D38" s="71">
        <f t="shared" si="15"/>
        <v>1263.3</v>
      </c>
      <c r="E38" s="71">
        <f t="shared" si="16"/>
        <v>12273.2</v>
      </c>
      <c r="F38" s="70"/>
      <c r="G38" s="70">
        <f t="shared" si="17"/>
        <v>180</v>
      </c>
      <c r="H38" s="70">
        <f t="shared" si="18"/>
        <v>604.66</v>
      </c>
      <c r="I38" s="71">
        <f t="shared" si="19"/>
        <v>1227.32</v>
      </c>
      <c r="J38" s="23">
        <f t="shared" si="9"/>
        <v>520</v>
      </c>
      <c r="K38" s="23">
        <f t="shared" si="4"/>
        <v>208</v>
      </c>
      <c r="L38" s="23">
        <f t="shared" si="5"/>
        <v>604.66</v>
      </c>
      <c r="M38" s="23">
        <f t="shared" si="6"/>
        <v>1955.32</v>
      </c>
      <c r="N38" s="46">
        <f t="shared" si="10"/>
        <v>7255.92</v>
      </c>
      <c r="O38" s="46">
        <f t="shared" si="7"/>
        <v>23463.84</v>
      </c>
      <c r="P38" s="57">
        <f t="shared" si="12"/>
        <v>16207.92</v>
      </c>
      <c r="Q38" s="45">
        <f t="shared" si="8"/>
        <v>1350.66</v>
      </c>
    </row>
    <row r="39" spans="1:17" x14ac:dyDescent="0.3">
      <c r="A39" s="7">
        <v>19000</v>
      </c>
      <c r="B39" s="7">
        <f t="shared" si="13"/>
        <v>3800</v>
      </c>
      <c r="C39" s="64">
        <f t="shared" si="14"/>
        <v>863.5</v>
      </c>
      <c r="D39" s="23">
        <f t="shared" si="15"/>
        <v>1263.3</v>
      </c>
      <c r="E39" s="23">
        <f t="shared" si="16"/>
        <v>13073.2</v>
      </c>
      <c r="F39" s="64"/>
      <c r="G39" s="64">
        <f t="shared" si="17"/>
        <v>190</v>
      </c>
      <c r="H39" s="64">
        <f t="shared" si="18"/>
        <v>644.16</v>
      </c>
      <c r="I39" s="23">
        <f t="shared" si="19"/>
        <v>1307.32</v>
      </c>
      <c r="J39" s="23">
        <f t="shared" si="9"/>
        <v>520</v>
      </c>
      <c r="K39" s="23">
        <f t="shared" si="4"/>
        <v>208</v>
      </c>
      <c r="L39" s="23">
        <f t="shared" si="5"/>
        <v>644.16</v>
      </c>
      <c r="M39" s="23">
        <f t="shared" si="6"/>
        <v>2035.32</v>
      </c>
      <c r="N39" s="46">
        <f t="shared" si="10"/>
        <v>7729.92</v>
      </c>
      <c r="O39" s="46">
        <f t="shared" si="7"/>
        <v>24423.84</v>
      </c>
      <c r="P39" s="57">
        <f t="shared" si="12"/>
        <v>16693.919999999998</v>
      </c>
      <c r="Q39" s="45">
        <f t="shared" si="8"/>
        <v>1391.1599999999999</v>
      </c>
    </row>
    <row r="40" spans="1:17" x14ac:dyDescent="0.3">
      <c r="A40" s="7">
        <v>20000</v>
      </c>
      <c r="B40" s="7">
        <f t="shared" si="13"/>
        <v>4000</v>
      </c>
      <c r="C40" s="64">
        <f t="shared" si="14"/>
        <v>863.5</v>
      </c>
      <c r="D40" s="23">
        <f t="shared" si="15"/>
        <v>1263.3</v>
      </c>
      <c r="E40" s="23">
        <f t="shared" si="16"/>
        <v>13873.2</v>
      </c>
      <c r="F40" s="64"/>
      <c r="G40" s="64">
        <f t="shared" si="17"/>
        <v>200</v>
      </c>
      <c r="H40" s="64">
        <f t="shared" si="18"/>
        <v>683.66</v>
      </c>
      <c r="I40" s="23">
        <f t="shared" si="19"/>
        <v>1387.32</v>
      </c>
      <c r="J40" s="23">
        <f t="shared" si="9"/>
        <v>520</v>
      </c>
      <c r="K40" s="23">
        <f t="shared" si="4"/>
        <v>208</v>
      </c>
      <c r="L40" s="23">
        <f t="shared" si="5"/>
        <v>683.66</v>
      </c>
      <c r="M40" s="23">
        <f t="shared" si="6"/>
        <v>2115.3199999999997</v>
      </c>
      <c r="N40" s="46">
        <f t="shared" si="10"/>
        <v>8203.92</v>
      </c>
      <c r="O40" s="46">
        <f t="shared" si="7"/>
        <v>25383.839999999997</v>
      </c>
      <c r="P40" s="57">
        <f t="shared" si="12"/>
        <v>17179.919999999998</v>
      </c>
      <c r="Q40" s="45">
        <f t="shared" si="8"/>
        <v>1431.6599999999999</v>
      </c>
    </row>
    <row r="41" spans="1:17" x14ac:dyDescent="0.3">
      <c r="A41" s="7">
        <v>21000</v>
      </c>
      <c r="B41" s="7">
        <f t="shared" si="13"/>
        <v>4200</v>
      </c>
      <c r="C41" s="64">
        <f t="shared" si="14"/>
        <v>863.5</v>
      </c>
      <c r="D41" s="23">
        <f t="shared" si="15"/>
        <v>1263.3</v>
      </c>
      <c r="E41" s="23">
        <f t="shared" si="16"/>
        <v>14673.2</v>
      </c>
      <c r="F41" s="64"/>
      <c r="G41" s="64">
        <f t="shared" si="17"/>
        <v>210</v>
      </c>
      <c r="H41" s="64">
        <f t="shared" si="18"/>
        <v>723.16</v>
      </c>
      <c r="I41" s="23">
        <f t="shared" si="19"/>
        <v>1467.32</v>
      </c>
      <c r="J41" s="23">
        <f t="shared" si="9"/>
        <v>520</v>
      </c>
      <c r="K41" s="23">
        <f t="shared" si="4"/>
        <v>208</v>
      </c>
      <c r="L41" s="23">
        <f t="shared" si="5"/>
        <v>723.16</v>
      </c>
      <c r="M41" s="23">
        <f t="shared" si="6"/>
        <v>2195.3199999999997</v>
      </c>
      <c r="N41" s="46">
        <f t="shared" si="10"/>
        <v>8677.92</v>
      </c>
      <c r="O41" s="46">
        <f t="shared" si="7"/>
        <v>26343.839999999997</v>
      </c>
      <c r="P41" s="57">
        <f t="shared" si="12"/>
        <v>17665.919999999998</v>
      </c>
      <c r="Q41" s="45">
        <f t="shared" si="8"/>
        <v>1472.1599999999999</v>
      </c>
    </row>
    <row r="42" spans="1:17" s="37" customFormat="1" x14ac:dyDescent="0.3">
      <c r="A42" s="69">
        <v>22000</v>
      </c>
      <c r="B42" s="69">
        <f t="shared" si="13"/>
        <v>4400</v>
      </c>
      <c r="C42" s="70">
        <f t="shared" si="14"/>
        <v>863.5</v>
      </c>
      <c r="D42" s="71">
        <f t="shared" si="15"/>
        <v>1263.3</v>
      </c>
      <c r="E42" s="71">
        <f t="shared" si="16"/>
        <v>15473.2</v>
      </c>
      <c r="F42" s="70"/>
      <c r="G42" s="70">
        <f t="shared" si="17"/>
        <v>220</v>
      </c>
      <c r="H42" s="70">
        <f t="shared" si="18"/>
        <v>762.66</v>
      </c>
      <c r="I42" s="71">
        <f t="shared" si="19"/>
        <v>1547.32</v>
      </c>
      <c r="J42" s="23">
        <f t="shared" si="9"/>
        <v>520</v>
      </c>
      <c r="K42" s="23">
        <f t="shared" si="4"/>
        <v>208</v>
      </c>
      <c r="L42" s="23">
        <f t="shared" si="5"/>
        <v>762.66</v>
      </c>
      <c r="M42" s="23">
        <f t="shared" si="6"/>
        <v>2275.3199999999997</v>
      </c>
      <c r="N42" s="46">
        <f t="shared" si="10"/>
        <v>9151.92</v>
      </c>
      <c r="O42" s="46">
        <f t="shared" si="7"/>
        <v>27303.839999999997</v>
      </c>
      <c r="P42" s="57">
        <f t="shared" si="12"/>
        <v>18151.919999999998</v>
      </c>
      <c r="Q42" s="45">
        <f t="shared" si="8"/>
        <v>1512.6599999999999</v>
      </c>
    </row>
    <row r="43" spans="1:17" x14ac:dyDescent="0.3">
      <c r="A43" s="7">
        <v>23000</v>
      </c>
      <c r="B43" s="69">
        <f t="shared" si="13"/>
        <v>4600</v>
      </c>
      <c r="C43" s="70">
        <f t="shared" si="14"/>
        <v>863.5</v>
      </c>
      <c r="D43" s="71">
        <f t="shared" si="15"/>
        <v>1263.3</v>
      </c>
      <c r="E43" s="71">
        <f t="shared" si="16"/>
        <v>16273.2</v>
      </c>
      <c r="F43" s="64"/>
      <c r="G43" s="70">
        <f t="shared" si="17"/>
        <v>230</v>
      </c>
      <c r="H43" s="70">
        <f t="shared" si="18"/>
        <v>802.16</v>
      </c>
      <c r="I43" s="71">
        <f t="shared" si="19"/>
        <v>1627.32</v>
      </c>
      <c r="J43" s="23">
        <f t="shared" si="9"/>
        <v>520</v>
      </c>
      <c r="K43" s="23">
        <f t="shared" si="4"/>
        <v>208</v>
      </c>
      <c r="L43" s="23">
        <f t="shared" si="5"/>
        <v>802.16</v>
      </c>
      <c r="M43" s="23">
        <f t="shared" si="6"/>
        <v>2355.3199999999997</v>
      </c>
      <c r="N43" s="46">
        <f t="shared" si="10"/>
        <v>9625.92</v>
      </c>
      <c r="O43" s="46">
        <f t="shared" si="7"/>
        <v>28263.839999999997</v>
      </c>
      <c r="P43" s="57">
        <f t="shared" si="12"/>
        <v>18637.919999999998</v>
      </c>
      <c r="Q43" s="45">
        <f t="shared" si="8"/>
        <v>1553.1599999999999</v>
      </c>
    </row>
    <row r="44" spans="1:17" x14ac:dyDescent="0.3">
      <c r="A44" s="69">
        <v>24000</v>
      </c>
      <c r="B44" s="69">
        <f t="shared" si="13"/>
        <v>4800</v>
      </c>
      <c r="C44" s="70">
        <f t="shared" si="14"/>
        <v>863.5</v>
      </c>
      <c r="D44" s="71">
        <f t="shared" si="15"/>
        <v>1263.3</v>
      </c>
      <c r="E44" s="71">
        <f t="shared" si="16"/>
        <v>17073.2</v>
      </c>
      <c r="F44" s="64"/>
      <c r="G44" s="70">
        <f t="shared" si="17"/>
        <v>240</v>
      </c>
      <c r="H44" s="70">
        <f t="shared" si="18"/>
        <v>841.66</v>
      </c>
      <c r="I44" s="71">
        <f t="shared" si="19"/>
        <v>1707.32</v>
      </c>
      <c r="J44" s="23">
        <f t="shared" si="9"/>
        <v>520</v>
      </c>
      <c r="K44" s="23">
        <f t="shared" si="4"/>
        <v>208</v>
      </c>
      <c r="L44" s="23">
        <f t="shared" si="5"/>
        <v>841.66</v>
      </c>
      <c r="M44" s="23">
        <f t="shared" si="6"/>
        <v>2435.3199999999997</v>
      </c>
      <c r="N44" s="46">
        <f t="shared" si="10"/>
        <v>10099.92</v>
      </c>
      <c r="O44" s="46">
        <f t="shared" si="7"/>
        <v>29223.839999999997</v>
      </c>
      <c r="P44" s="57">
        <f t="shared" si="12"/>
        <v>19123.919999999998</v>
      </c>
      <c r="Q44" s="45">
        <f t="shared" si="8"/>
        <v>1593.6599999999999</v>
      </c>
    </row>
    <row r="45" spans="1:17" x14ac:dyDescent="0.3">
      <c r="A45" s="7">
        <v>25000</v>
      </c>
      <c r="B45" s="69">
        <f t="shared" si="13"/>
        <v>5000</v>
      </c>
      <c r="C45" s="70">
        <f t="shared" si="14"/>
        <v>863.5</v>
      </c>
      <c r="D45" s="71">
        <f t="shared" si="15"/>
        <v>1263.3</v>
      </c>
      <c r="E45" s="71">
        <f t="shared" si="16"/>
        <v>17873.2</v>
      </c>
      <c r="F45" s="64"/>
      <c r="G45" s="70">
        <f t="shared" si="17"/>
        <v>250</v>
      </c>
      <c r="H45" s="70">
        <f t="shared" si="18"/>
        <v>881.16</v>
      </c>
      <c r="I45" s="71">
        <f t="shared" si="19"/>
        <v>1787.32</v>
      </c>
      <c r="J45" s="23">
        <f t="shared" si="9"/>
        <v>520</v>
      </c>
      <c r="K45" s="23">
        <f t="shared" si="4"/>
        <v>208</v>
      </c>
      <c r="L45" s="23">
        <f t="shared" si="5"/>
        <v>881.16</v>
      </c>
      <c r="M45" s="23">
        <f t="shared" si="6"/>
        <v>2515.3199999999997</v>
      </c>
      <c r="N45" s="46">
        <f t="shared" si="10"/>
        <v>10573.92</v>
      </c>
      <c r="O45" s="46">
        <f t="shared" si="7"/>
        <v>30183.839999999997</v>
      </c>
      <c r="P45" s="57">
        <f t="shared" si="12"/>
        <v>19609.919999999998</v>
      </c>
      <c r="Q45" s="45">
        <f t="shared" si="8"/>
        <v>1634.1599999999999</v>
      </c>
    </row>
    <row r="46" spans="1:17" x14ac:dyDescent="0.3">
      <c r="A46" s="7">
        <v>26000</v>
      </c>
      <c r="B46" s="69">
        <f t="shared" si="13"/>
        <v>5200</v>
      </c>
      <c r="C46" s="70">
        <f t="shared" si="14"/>
        <v>863.5</v>
      </c>
      <c r="D46" s="71">
        <f t="shared" si="15"/>
        <v>1263.3</v>
      </c>
      <c r="E46" s="71">
        <f t="shared" si="16"/>
        <v>18673.2</v>
      </c>
      <c r="F46" s="64"/>
      <c r="G46" s="70">
        <f t="shared" si="17"/>
        <v>260</v>
      </c>
      <c r="H46" s="70">
        <f t="shared" si="18"/>
        <v>920.66</v>
      </c>
      <c r="I46" s="71">
        <f t="shared" si="19"/>
        <v>1867.32</v>
      </c>
      <c r="J46" s="23">
        <f t="shared" si="9"/>
        <v>520</v>
      </c>
      <c r="K46" s="23">
        <f t="shared" si="4"/>
        <v>208</v>
      </c>
      <c r="L46" s="23">
        <f t="shared" si="5"/>
        <v>920.66</v>
      </c>
      <c r="M46" s="23">
        <f t="shared" si="6"/>
        <v>2595.3199999999997</v>
      </c>
      <c r="N46" s="46">
        <f t="shared" si="10"/>
        <v>11047.92</v>
      </c>
      <c r="O46" s="46">
        <f t="shared" si="7"/>
        <v>31143.839999999997</v>
      </c>
      <c r="P46" s="57">
        <f t="shared" si="12"/>
        <v>20095.919999999998</v>
      </c>
      <c r="Q46" s="45">
        <f t="shared" si="8"/>
        <v>1674.6599999999999</v>
      </c>
    </row>
    <row r="47" spans="1:17" x14ac:dyDescent="0.3">
      <c r="A47" s="7">
        <v>27000</v>
      </c>
      <c r="B47" s="69">
        <f t="shared" si="13"/>
        <v>5400</v>
      </c>
      <c r="C47" s="70">
        <f t="shared" si="14"/>
        <v>863.5</v>
      </c>
      <c r="D47" s="71">
        <f t="shared" si="15"/>
        <v>1263.3</v>
      </c>
      <c r="E47" s="71">
        <f t="shared" si="16"/>
        <v>19473.2</v>
      </c>
      <c r="F47" s="64"/>
      <c r="G47" s="70">
        <f t="shared" si="17"/>
        <v>270</v>
      </c>
      <c r="H47" s="70">
        <f t="shared" si="18"/>
        <v>960.16</v>
      </c>
      <c r="I47" s="71">
        <f t="shared" si="19"/>
        <v>1947.32</v>
      </c>
      <c r="J47" s="23">
        <f t="shared" si="9"/>
        <v>520</v>
      </c>
      <c r="K47" s="23">
        <f t="shared" si="4"/>
        <v>208</v>
      </c>
      <c r="L47" s="23">
        <f t="shared" si="5"/>
        <v>960.16</v>
      </c>
      <c r="M47" s="23">
        <f t="shared" si="6"/>
        <v>2675.3199999999997</v>
      </c>
      <c r="N47" s="46">
        <f t="shared" si="10"/>
        <v>11521.92</v>
      </c>
      <c r="O47" s="46">
        <f t="shared" si="7"/>
        <v>32103.839999999997</v>
      </c>
      <c r="P47" s="57">
        <f t="shared" si="12"/>
        <v>20581.919999999998</v>
      </c>
      <c r="Q47" s="45">
        <f t="shared" si="8"/>
        <v>1715.1599999999999</v>
      </c>
    </row>
    <row r="48" spans="1:17" s="12" customFormat="1" x14ac:dyDescent="0.3">
      <c r="A48" s="67">
        <v>28000</v>
      </c>
      <c r="B48" s="67">
        <f t="shared" si="13"/>
        <v>5600</v>
      </c>
      <c r="C48" s="68">
        <f t="shared" si="14"/>
        <v>863.5</v>
      </c>
      <c r="D48" s="52">
        <f t="shared" si="15"/>
        <v>1263.3</v>
      </c>
      <c r="E48" s="52">
        <f t="shared" si="16"/>
        <v>20273.2</v>
      </c>
      <c r="F48" s="68"/>
      <c r="G48" s="68">
        <f t="shared" si="17"/>
        <v>280</v>
      </c>
      <c r="H48" s="68">
        <f t="shared" si="18"/>
        <v>999.66</v>
      </c>
      <c r="I48" s="52">
        <f t="shared" si="19"/>
        <v>2027.32</v>
      </c>
      <c r="J48" s="52">
        <f t="shared" si="9"/>
        <v>520</v>
      </c>
      <c r="K48" s="52">
        <f t="shared" si="4"/>
        <v>208</v>
      </c>
      <c r="L48" s="52">
        <f t="shared" si="5"/>
        <v>999.66</v>
      </c>
      <c r="M48" s="52">
        <f t="shared" si="6"/>
        <v>2755.3199999999997</v>
      </c>
      <c r="N48" s="51">
        <f t="shared" si="10"/>
        <v>11995.92</v>
      </c>
      <c r="O48" s="51">
        <f t="shared" si="7"/>
        <v>33063.839999999997</v>
      </c>
      <c r="P48" s="51">
        <f t="shared" si="12"/>
        <v>21067.919999999998</v>
      </c>
      <c r="Q48" s="50">
        <f t="shared" si="8"/>
        <v>1755.6599999999999</v>
      </c>
    </row>
    <row r="49" spans="1:17" x14ac:dyDescent="0.3">
      <c r="A49" s="7">
        <v>29000</v>
      </c>
      <c r="B49" s="69">
        <f t="shared" si="13"/>
        <v>5800</v>
      </c>
      <c r="C49" s="70">
        <f t="shared" si="14"/>
        <v>863.5</v>
      </c>
      <c r="D49" s="71">
        <f t="shared" si="15"/>
        <v>1263.3</v>
      </c>
      <c r="E49" s="71">
        <f t="shared" si="16"/>
        <v>21073.200000000001</v>
      </c>
      <c r="F49" s="64"/>
      <c r="G49" s="70">
        <f t="shared" si="17"/>
        <v>290</v>
      </c>
      <c r="H49" s="70">
        <f t="shared" si="18"/>
        <v>1039.1600000000001</v>
      </c>
      <c r="I49" s="71">
        <f t="shared" si="19"/>
        <v>2107.3200000000002</v>
      </c>
      <c r="J49" s="23">
        <f t="shared" si="9"/>
        <v>520</v>
      </c>
      <c r="K49" s="23">
        <f t="shared" si="4"/>
        <v>208</v>
      </c>
      <c r="L49" s="23">
        <f t="shared" si="5"/>
        <v>1039.1600000000001</v>
      </c>
      <c r="M49" s="23">
        <f t="shared" si="6"/>
        <v>2835.32</v>
      </c>
      <c r="N49" s="46">
        <f t="shared" si="10"/>
        <v>12469.920000000002</v>
      </c>
      <c r="O49" s="46">
        <f t="shared" si="7"/>
        <v>34023.840000000004</v>
      </c>
      <c r="P49" s="57">
        <f t="shared" si="12"/>
        <v>21553.920000000002</v>
      </c>
      <c r="Q49" s="45">
        <f t="shared" si="8"/>
        <v>1796.16</v>
      </c>
    </row>
    <row r="50" spans="1:17" x14ac:dyDescent="0.3">
      <c r="A50" s="69">
        <v>30000</v>
      </c>
      <c r="B50" s="69">
        <f t="shared" si="13"/>
        <v>6000</v>
      </c>
      <c r="C50" s="70">
        <f t="shared" si="14"/>
        <v>863.5</v>
      </c>
      <c r="D50" s="71">
        <f t="shared" si="15"/>
        <v>1263.3</v>
      </c>
      <c r="E50" s="71">
        <f t="shared" si="16"/>
        <v>21873.200000000001</v>
      </c>
      <c r="F50" s="64"/>
      <c r="G50" s="70">
        <f t="shared" si="17"/>
        <v>300</v>
      </c>
      <c r="H50" s="70">
        <f t="shared" si="18"/>
        <v>1078.6600000000001</v>
      </c>
      <c r="I50" s="71">
        <f>E50*10/100</f>
        <v>2187.3200000000002</v>
      </c>
      <c r="J50" s="23">
        <f t="shared" si="9"/>
        <v>520</v>
      </c>
      <c r="K50" s="23">
        <f t="shared" si="4"/>
        <v>208</v>
      </c>
      <c r="L50" s="23">
        <f t="shared" si="5"/>
        <v>1078.6600000000001</v>
      </c>
      <c r="M50" s="23">
        <f>I50+J50+K50</f>
        <v>2915.32</v>
      </c>
      <c r="N50" s="46">
        <f t="shared" si="10"/>
        <v>12943.920000000002</v>
      </c>
      <c r="O50" s="46">
        <f>M50*12</f>
        <v>34983.840000000004</v>
      </c>
      <c r="P50" s="57">
        <f t="shared" si="12"/>
        <v>22039.920000000002</v>
      </c>
      <c r="Q50" s="45">
        <f t="shared" si="8"/>
        <v>1836.66</v>
      </c>
    </row>
    <row r="53" spans="1:17" x14ac:dyDescent="0.3">
      <c r="E53" s="21">
        <v>28800</v>
      </c>
    </row>
  </sheetData>
  <mergeCells count="13">
    <mergeCell ref="F1:H1"/>
    <mergeCell ref="A1:A2"/>
    <mergeCell ref="B1:B2"/>
    <mergeCell ref="C1:C2"/>
    <mergeCell ref="D1:D2"/>
    <mergeCell ref="E1:E2"/>
    <mergeCell ref="Q1:Q2"/>
    <mergeCell ref="I1:K1"/>
    <mergeCell ref="L1:L2"/>
    <mergeCell ref="M1:M2"/>
    <mergeCell ref="N1:N2"/>
    <mergeCell ref="O1:O2"/>
    <mergeCell ref="P1:P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E1D0D-B0EA-4107-BA60-68C5E3F21205}">
  <dimension ref="A1:R60"/>
  <sheetViews>
    <sheetView zoomScale="95" zoomScaleNormal="95" workbookViewId="0">
      <pane xSplit="1" ySplit="2" topLeftCell="M18" activePane="bottomRight" state="frozen"/>
      <selection pane="topRight" activeCell="B1" sqref="B1"/>
      <selection pane="bottomLeft" activeCell="A3" sqref="A3"/>
      <selection pane="bottomRight" activeCell="M4" sqref="M4"/>
    </sheetView>
  </sheetViews>
  <sheetFormatPr defaultRowHeight="14.4" x14ac:dyDescent="0.3"/>
  <cols>
    <col min="1" max="1" width="11.77734375" customWidth="1"/>
    <col min="2" max="2" width="13.44140625" hidden="1" customWidth="1"/>
    <col min="3" max="3" width="13" hidden="1" customWidth="1"/>
    <col min="4" max="4" width="11.33203125" style="21" hidden="1" customWidth="1"/>
    <col min="5" max="5" width="10.5546875" style="21" hidden="1" customWidth="1"/>
    <col min="6" max="6" width="10" style="1" hidden="1" customWidth="1"/>
    <col min="7" max="7" width="9.21875" style="1" hidden="1" customWidth="1"/>
    <col min="8" max="8" width="12.44140625" style="1" hidden="1" customWidth="1"/>
    <col min="9" max="9" width="12.6640625" style="21" hidden="1" customWidth="1"/>
    <col min="10" max="10" width="13.33203125" style="21" hidden="1" customWidth="1"/>
    <col min="11" max="12" width="0" style="21" hidden="1" customWidth="1"/>
    <col min="13" max="13" width="14.5546875" style="21" customWidth="1"/>
    <col min="14" max="14" width="10.5546875" style="21" hidden="1" customWidth="1"/>
    <col min="15" max="15" width="0" style="21" hidden="1" customWidth="1"/>
    <col min="16" max="16" width="0" hidden="1" customWidth="1"/>
    <col min="17" max="17" width="16.77734375" style="21" customWidth="1"/>
    <col min="18" max="18" width="10.5546875" customWidth="1"/>
  </cols>
  <sheetData>
    <row r="1" spans="1:18" ht="56.4" customHeight="1" x14ac:dyDescent="0.3">
      <c r="A1" s="100" t="s">
        <v>18</v>
      </c>
      <c r="B1" s="100" t="s">
        <v>9</v>
      </c>
      <c r="C1" s="100" t="s">
        <v>12</v>
      </c>
      <c r="D1" s="101" t="s">
        <v>13</v>
      </c>
      <c r="E1" s="102" t="s">
        <v>0</v>
      </c>
      <c r="F1" s="104" t="s">
        <v>3</v>
      </c>
      <c r="G1" s="104"/>
      <c r="H1" s="105"/>
      <c r="I1" s="106" t="s">
        <v>7</v>
      </c>
      <c r="J1" s="94"/>
      <c r="K1" s="94"/>
      <c r="L1" s="20" t="s">
        <v>14</v>
      </c>
      <c r="M1" s="102" t="s">
        <v>16</v>
      </c>
      <c r="N1" s="102" t="s">
        <v>11</v>
      </c>
      <c r="O1" s="102" t="s">
        <v>15</v>
      </c>
      <c r="Q1" s="102" t="s">
        <v>17</v>
      </c>
      <c r="R1" s="98" t="s">
        <v>18</v>
      </c>
    </row>
    <row r="2" spans="1:18" ht="43.8" thickBot="1" x14ac:dyDescent="0.35">
      <c r="A2" s="100"/>
      <c r="B2" s="100"/>
      <c r="C2" s="100"/>
      <c r="D2" s="101"/>
      <c r="E2" s="103"/>
      <c r="F2" s="8" t="s">
        <v>1</v>
      </c>
      <c r="G2" s="8" t="s">
        <v>8</v>
      </c>
      <c r="H2" s="8" t="s">
        <v>2</v>
      </c>
      <c r="I2" s="22" t="s">
        <v>4</v>
      </c>
      <c r="J2" s="23" t="s">
        <v>5</v>
      </c>
      <c r="K2" s="24" t="s">
        <v>6</v>
      </c>
      <c r="L2" s="25"/>
      <c r="M2" s="107"/>
      <c r="N2" s="107"/>
      <c r="O2" s="107"/>
      <c r="Q2" s="107"/>
      <c r="R2" s="99"/>
    </row>
    <row r="3" spans="1:18" x14ac:dyDescent="0.3">
      <c r="A3" s="2"/>
      <c r="B3" s="2"/>
      <c r="C3" s="2"/>
      <c r="D3" s="38"/>
      <c r="E3" s="38"/>
      <c r="F3" s="39"/>
      <c r="G3" s="39"/>
      <c r="H3" s="39"/>
      <c r="I3" s="40"/>
      <c r="J3" s="25"/>
      <c r="K3" s="25"/>
      <c r="L3" s="25"/>
      <c r="M3" s="38"/>
      <c r="N3" s="38"/>
      <c r="O3" s="38"/>
      <c r="Q3" s="38"/>
      <c r="R3" s="2"/>
    </row>
    <row r="4" spans="1:18" s="5" customFormat="1" x14ac:dyDescent="0.3">
      <c r="A4" s="3">
        <v>6000</v>
      </c>
      <c r="B4" s="3">
        <f>A4*20/100</f>
        <v>1200</v>
      </c>
      <c r="C4" s="4"/>
      <c r="D4" s="32"/>
      <c r="E4" s="32">
        <f>A4-B4</f>
        <v>4800</v>
      </c>
      <c r="F4" s="6">
        <f>A4*3/100</f>
        <v>180</v>
      </c>
      <c r="G4" s="6"/>
      <c r="H4" s="6">
        <f>(E4-F4)*5/100</f>
        <v>231</v>
      </c>
      <c r="I4" s="26">
        <f>E4*10/100</f>
        <v>480</v>
      </c>
      <c r="J4" s="21">
        <f>2080*12*25%</f>
        <v>6240</v>
      </c>
      <c r="K4" s="21">
        <f>2080*12*10%</f>
        <v>2496</v>
      </c>
      <c r="L4" s="21">
        <f>F4+H4</f>
        <v>411</v>
      </c>
      <c r="M4" s="26">
        <f>(F4+H4)*12</f>
        <v>4932</v>
      </c>
      <c r="N4" s="26">
        <f>I4*12+J4+K4</f>
        <v>14496</v>
      </c>
      <c r="O4" s="26">
        <f>N4-M4</f>
        <v>9564</v>
      </c>
      <c r="Q4" s="26">
        <v>4663.92</v>
      </c>
      <c r="R4" s="5">
        <v>10000</v>
      </c>
    </row>
    <row r="5" spans="1:18" s="5" customFormat="1" x14ac:dyDescent="0.3">
      <c r="A5" s="3">
        <v>7000</v>
      </c>
      <c r="B5" s="3">
        <f t="shared" ref="B5:B32" si="0">A5*20/100</f>
        <v>1400</v>
      </c>
      <c r="C5" s="4"/>
      <c r="D5" s="32"/>
      <c r="E5" s="32">
        <f t="shared" ref="E5:E32" si="1">A5-B5</f>
        <v>5600</v>
      </c>
      <c r="F5" s="6">
        <f t="shared" ref="F5:F32" si="2">A5*3/100</f>
        <v>210</v>
      </c>
      <c r="G5" s="6"/>
      <c r="H5" s="6">
        <f t="shared" ref="H5:H32" si="3">(E5-F5)*5/100</f>
        <v>269.5</v>
      </c>
      <c r="I5" s="26">
        <f>E5*10/100</f>
        <v>560</v>
      </c>
      <c r="J5" s="21">
        <f>2080*12*25%</f>
        <v>6240</v>
      </c>
      <c r="K5" s="21">
        <f>2080*12*10%</f>
        <v>2496</v>
      </c>
      <c r="L5" s="21">
        <f t="shared" ref="L5:L32" si="4">F5+H5</f>
        <v>479.5</v>
      </c>
      <c r="M5" s="26">
        <f t="shared" ref="M5:M32" si="5">(F5+H5)*12</f>
        <v>5754</v>
      </c>
      <c r="N5" s="26">
        <f>I5*12+J5+K5</f>
        <v>15456</v>
      </c>
      <c r="O5" s="26">
        <f>N5-M5</f>
        <v>9702</v>
      </c>
      <c r="Q5" s="26">
        <v>5257.92</v>
      </c>
      <c r="R5" s="5">
        <v>11000</v>
      </c>
    </row>
    <row r="6" spans="1:18" s="5" customFormat="1" x14ac:dyDescent="0.3">
      <c r="A6" s="3"/>
      <c r="B6" s="3"/>
      <c r="C6" s="4"/>
      <c r="D6" s="32"/>
      <c r="E6" s="32"/>
      <c r="F6" s="6"/>
      <c r="G6" s="6"/>
      <c r="H6" s="6"/>
      <c r="I6" s="26"/>
      <c r="J6" s="21"/>
      <c r="K6" s="21"/>
      <c r="L6" s="21"/>
      <c r="M6" s="26"/>
      <c r="N6" s="26">
        <f>I7*12+J7+K7</f>
        <v>16416</v>
      </c>
      <c r="O6" s="26">
        <f>N6-M7</f>
        <v>9840</v>
      </c>
      <c r="Q6" s="26">
        <v>5851.92</v>
      </c>
      <c r="R6" s="5">
        <v>12000</v>
      </c>
    </row>
    <row r="7" spans="1:18" s="5" customFormat="1" x14ac:dyDescent="0.3">
      <c r="A7" s="3">
        <v>8000</v>
      </c>
      <c r="B7" s="3">
        <f t="shared" si="0"/>
        <v>1600</v>
      </c>
      <c r="C7" s="4"/>
      <c r="D7" s="32"/>
      <c r="E7" s="32">
        <f t="shared" si="1"/>
        <v>6400</v>
      </c>
      <c r="F7" s="6">
        <f t="shared" si="2"/>
        <v>240</v>
      </c>
      <c r="G7" s="6"/>
      <c r="H7" s="6">
        <f t="shared" si="3"/>
        <v>308</v>
      </c>
      <c r="I7" s="26">
        <f>E7*10/100</f>
        <v>640</v>
      </c>
      <c r="J7" s="21">
        <f>2080*12*25%</f>
        <v>6240</v>
      </c>
      <c r="K7" s="21">
        <f>2080*12*10%</f>
        <v>2496</v>
      </c>
      <c r="L7" s="21">
        <f t="shared" si="4"/>
        <v>548</v>
      </c>
      <c r="M7" s="26">
        <f t="shared" si="5"/>
        <v>6576</v>
      </c>
      <c r="N7" s="26">
        <f>I9*12+J9+K9</f>
        <v>17376</v>
      </c>
      <c r="O7" s="26">
        <f>N7-M9</f>
        <v>9978</v>
      </c>
      <c r="Q7" s="26">
        <v>6445.920000000001</v>
      </c>
      <c r="R7" s="5">
        <v>13000</v>
      </c>
    </row>
    <row r="8" spans="1:18" s="5" customFormat="1" x14ac:dyDescent="0.3">
      <c r="A8" s="3"/>
      <c r="B8" s="3"/>
      <c r="C8" s="4"/>
      <c r="D8" s="32"/>
      <c r="E8" s="32"/>
      <c r="F8" s="6"/>
      <c r="G8" s="6"/>
      <c r="H8" s="6"/>
      <c r="I8" s="26"/>
      <c r="J8" s="21"/>
      <c r="K8" s="21"/>
      <c r="L8" s="21"/>
      <c r="M8" s="26"/>
      <c r="N8" s="26">
        <f>I10*12+J10+K10</f>
        <v>18336</v>
      </c>
      <c r="O8" s="26">
        <f>N8-M10</f>
        <v>10116</v>
      </c>
      <c r="Q8" s="26">
        <v>7039.920000000001</v>
      </c>
      <c r="R8" s="5">
        <v>14000</v>
      </c>
    </row>
    <row r="9" spans="1:18" s="5" customFormat="1" x14ac:dyDescent="0.3">
      <c r="A9" s="3">
        <v>9000</v>
      </c>
      <c r="B9" s="3">
        <f t="shared" si="0"/>
        <v>1800</v>
      </c>
      <c r="C9" s="4"/>
      <c r="D9" s="32"/>
      <c r="E9" s="32">
        <f t="shared" si="1"/>
        <v>7200</v>
      </c>
      <c r="F9" s="6">
        <f t="shared" si="2"/>
        <v>270</v>
      </c>
      <c r="G9" s="6"/>
      <c r="H9" s="6">
        <f t="shared" si="3"/>
        <v>346.5</v>
      </c>
      <c r="I9" s="26">
        <f>E9*10/100</f>
        <v>720</v>
      </c>
      <c r="J9" s="21">
        <f>2080*12*25%</f>
        <v>6240</v>
      </c>
      <c r="K9" s="21">
        <f>2080*12*10%</f>
        <v>2496</v>
      </c>
      <c r="L9" s="21">
        <f t="shared" si="4"/>
        <v>616.5</v>
      </c>
      <c r="M9" s="26">
        <f t="shared" si="5"/>
        <v>7398</v>
      </c>
      <c r="N9" s="26">
        <f>I12*12+J12+K12</f>
        <v>19296</v>
      </c>
      <c r="O9" s="26">
        <f>N9-M12</f>
        <v>10254</v>
      </c>
      <c r="Q9" s="26">
        <v>7633.920000000001</v>
      </c>
      <c r="R9" s="5">
        <v>15000</v>
      </c>
    </row>
    <row r="10" spans="1:18" s="5" customFormat="1" x14ac:dyDescent="0.3">
      <c r="A10" s="3">
        <v>10000</v>
      </c>
      <c r="B10" s="3">
        <f t="shared" si="0"/>
        <v>2000</v>
      </c>
      <c r="C10" s="4"/>
      <c r="D10" s="32"/>
      <c r="E10" s="32">
        <f t="shared" si="1"/>
        <v>8000</v>
      </c>
      <c r="F10" s="6">
        <f t="shared" si="2"/>
        <v>300</v>
      </c>
      <c r="G10" s="6"/>
      <c r="H10" s="6">
        <f t="shared" si="3"/>
        <v>385</v>
      </c>
      <c r="I10" s="26">
        <f>E10*10/100</f>
        <v>800</v>
      </c>
      <c r="J10" s="21">
        <f>2080*12*25%</f>
        <v>6240</v>
      </c>
      <c r="K10" s="21">
        <f>2080*12*10%</f>
        <v>2496</v>
      </c>
      <c r="L10" s="21">
        <f t="shared" si="4"/>
        <v>685</v>
      </c>
      <c r="M10" s="26">
        <f t="shared" si="5"/>
        <v>8220</v>
      </c>
      <c r="N10" s="26">
        <f>I13*12+J13+K13</f>
        <v>20256</v>
      </c>
      <c r="O10" s="26">
        <f>N10-M13</f>
        <v>10392</v>
      </c>
      <c r="Q10" s="26">
        <v>8227.92</v>
      </c>
      <c r="R10" s="5">
        <v>16000</v>
      </c>
    </row>
    <row r="11" spans="1:18" s="5" customFormat="1" x14ac:dyDescent="0.3">
      <c r="A11" s="3"/>
      <c r="B11" s="3"/>
      <c r="C11" s="4"/>
      <c r="D11" s="32"/>
      <c r="E11" s="32"/>
      <c r="F11" s="6"/>
      <c r="G11" s="6"/>
      <c r="H11" s="6"/>
      <c r="I11" s="26"/>
      <c r="J11" s="21"/>
      <c r="K11" s="21"/>
      <c r="L11" s="21"/>
      <c r="M11" s="26"/>
      <c r="N11" s="26">
        <f>I14*12+J14+K14</f>
        <v>21216</v>
      </c>
      <c r="O11" s="26">
        <f>N11-M14</f>
        <v>10530</v>
      </c>
      <c r="Q11" s="26">
        <v>8821.92</v>
      </c>
      <c r="R11" s="5">
        <v>17000</v>
      </c>
    </row>
    <row r="12" spans="1:18" s="5" customFormat="1" x14ac:dyDescent="0.3">
      <c r="A12" s="3">
        <v>11000</v>
      </c>
      <c r="B12" s="3">
        <f t="shared" si="0"/>
        <v>2200</v>
      </c>
      <c r="C12" s="4"/>
      <c r="D12" s="32"/>
      <c r="E12" s="32">
        <f t="shared" si="1"/>
        <v>8800</v>
      </c>
      <c r="F12" s="6">
        <f t="shared" si="2"/>
        <v>330</v>
      </c>
      <c r="G12" s="6"/>
      <c r="H12" s="6">
        <f t="shared" si="3"/>
        <v>423.5</v>
      </c>
      <c r="I12" s="26">
        <f t="shared" ref="I12:I32" si="6">E12*10/100</f>
        <v>880</v>
      </c>
      <c r="J12" s="21">
        <f t="shared" ref="J12:J32" si="7">2080*12*25%</f>
        <v>6240</v>
      </c>
      <c r="K12" s="21">
        <f t="shared" ref="K12:K32" si="8">2080*12*10%</f>
        <v>2496</v>
      </c>
      <c r="L12" s="21">
        <f t="shared" si="4"/>
        <v>753.5</v>
      </c>
      <c r="M12" s="26">
        <f t="shared" si="5"/>
        <v>9042</v>
      </c>
      <c r="N12" s="26">
        <f>I15*12+J15+K15</f>
        <v>22176</v>
      </c>
      <c r="O12" s="26">
        <f>N12-M15</f>
        <v>10668</v>
      </c>
      <c r="Q12" s="26">
        <v>9415.92</v>
      </c>
      <c r="R12" s="5">
        <v>18000</v>
      </c>
    </row>
    <row r="13" spans="1:18" s="5" customFormat="1" x14ac:dyDescent="0.3">
      <c r="A13" s="3">
        <v>12000</v>
      </c>
      <c r="B13" s="3">
        <f t="shared" si="0"/>
        <v>2400</v>
      </c>
      <c r="C13" s="4"/>
      <c r="D13" s="32"/>
      <c r="E13" s="32">
        <f t="shared" si="1"/>
        <v>9600</v>
      </c>
      <c r="F13" s="6">
        <f t="shared" si="2"/>
        <v>360</v>
      </c>
      <c r="G13" s="6"/>
      <c r="H13" s="6">
        <f t="shared" si="3"/>
        <v>462</v>
      </c>
      <c r="I13" s="26">
        <f t="shared" si="6"/>
        <v>960</v>
      </c>
      <c r="J13" s="21">
        <f t="shared" si="7"/>
        <v>6240</v>
      </c>
      <c r="K13" s="21">
        <f t="shared" si="8"/>
        <v>2496</v>
      </c>
      <c r="L13" s="21">
        <f t="shared" si="4"/>
        <v>822</v>
      </c>
      <c r="M13" s="26">
        <f t="shared" si="5"/>
        <v>9864</v>
      </c>
      <c r="N13" s="26">
        <f>I17*12+J17+K17</f>
        <v>23136</v>
      </c>
      <c r="O13" s="26">
        <f>N13-M17</f>
        <v>10806</v>
      </c>
      <c r="Q13" s="26">
        <v>10009.92</v>
      </c>
      <c r="R13" s="5">
        <v>19000</v>
      </c>
    </row>
    <row r="14" spans="1:18" s="5" customFormat="1" x14ac:dyDescent="0.3">
      <c r="A14" s="3">
        <v>13000</v>
      </c>
      <c r="B14" s="3">
        <f t="shared" si="0"/>
        <v>2600</v>
      </c>
      <c r="C14" s="4"/>
      <c r="D14" s="32"/>
      <c r="E14" s="32">
        <f t="shared" si="1"/>
        <v>10400</v>
      </c>
      <c r="F14" s="6">
        <f t="shared" si="2"/>
        <v>390</v>
      </c>
      <c r="G14" s="6"/>
      <c r="H14" s="6">
        <f t="shared" si="3"/>
        <v>500.5</v>
      </c>
      <c r="I14" s="26">
        <f t="shared" si="6"/>
        <v>1040</v>
      </c>
      <c r="J14" s="21">
        <f t="shared" si="7"/>
        <v>6240</v>
      </c>
      <c r="K14" s="21">
        <f t="shared" si="8"/>
        <v>2496</v>
      </c>
      <c r="L14" s="21">
        <f t="shared" si="4"/>
        <v>890.5</v>
      </c>
      <c r="M14" s="26">
        <f t="shared" si="5"/>
        <v>10686</v>
      </c>
      <c r="N14" s="26">
        <f>I18*12+J18+K18</f>
        <v>24096</v>
      </c>
      <c r="O14" s="26">
        <f>N14-M18</f>
        <v>10944</v>
      </c>
      <c r="Q14" s="26">
        <v>10603.92</v>
      </c>
      <c r="R14" s="5">
        <v>20000</v>
      </c>
    </row>
    <row r="15" spans="1:18" s="5" customFormat="1" x14ac:dyDescent="0.3">
      <c r="A15" s="3">
        <v>14000</v>
      </c>
      <c r="B15" s="3">
        <f t="shared" si="0"/>
        <v>2800</v>
      </c>
      <c r="C15" s="4"/>
      <c r="D15" s="32"/>
      <c r="E15" s="32">
        <f t="shared" si="1"/>
        <v>11200</v>
      </c>
      <c r="F15" s="6">
        <f t="shared" si="2"/>
        <v>420</v>
      </c>
      <c r="G15" s="6"/>
      <c r="H15" s="6">
        <f t="shared" si="3"/>
        <v>539</v>
      </c>
      <c r="I15" s="26">
        <f t="shared" si="6"/>
        <v>1120</v>
      </c>
      <c r="J15" s="21">
        <f t="shared" si="7"/>
        <v>6240</v>
      </c>
      <c r="K15" s="21">
        <f t="shared" si="8"/>
        <v>2496</v>
      </c>
      <c r="L15" s="21">
        <f t="shared" si="4"/>
        <v>959</v>
      </c>
      <c r="M15" s="26">
        <f t="shared" si="5"/>
        <v>11508</v>
      </c>
      <c r="N15" s="26">
        <f>I19*12+J19+K19</f>
        <v>25056</v>
      </c>
      <c r="O15" s="26">
        <f>N15-M19</f>
        <v>11082</v>
      </c>
      <c r="Q15" s="26">
        <v>11197.92</v>
      </c>
      <c r="R15" s="5">
        <v>21000</v>
      </c>
    </row>
    <row r="16" spans="1:18" s="5" customFormat="1" x14ac:dyDescent="0.3">
      <c r="A16" s="3"/>
      <c r="B16" s="3"/>
      <c r="C16" s="4"/>
      <c r="D16" s="32"/>
      <c r="E16" s="32"/>
      <c r="F16" s="6"/>
      <c r="G16" s="6"/>
      <c r="H16" s="6"/>
      <c r="I16" s="26"/>
      <c r="J16" s="21"/>
      <c r="K16" s="21"/>
      <c r="L16" s="21"/>
      <c r="M16" s="26"/>
      <c r="N16" s="26">
        <f>I20*12+J20+K20</f>
        <v>26016</v>
      </c>
      <c r="O16" s="26">
        <f>N16-M20</f>
        <v>11220</v>
      </c>
      <c r="Q16" s="26">
        <v>11791.92</v>
      </c>
      <c r="R16" s="5">
        <v>22000</v>
      </c>
    </row>
    <row r="17" spans="1:18" s="5" customFormat="1" x14ac:dyDescent="0.3">
      <c r="A17" s="3">
        <v>15000</v>
      </c>
      <c r="B17" s="3">
        <f t="shared" si="0"/>
        <v>3000</v>
      </c>
      <c r="C17" s="4"/>
      <c r="D17" s="32"/>
      <c r="E17" s="32">
        <f t="shared" si="1"/>
        <v>12000</v>
      </c>
      <c r="F17" s="6">
        <f t="shared" si="2"/>
        <v>450</v>
      </c>
      <c r="G17" s="6"/>
      <c r="H17" s="6">
        <f t="shared" si="3"/>
        <v>577.5</v>
      </c>
      <c r="I17" s="26">
        <f t="shared" si="6"/>
        <v>1200</v>
      </c>
      <c r="J17" s="21">
        <f t="shared" si="7"/>
        <v>6240</v>
      </c>
      <c r="K17" s="21">
        <f t="shared" si="8"/>
        <v>2496</v>
      </c>
      <c r="L17" s="21">
        <f t="shared" si="4"/>
        <v>1027.5</v>
      </c>
      <c r="M17" s="26">
        <f t="shared" si="5"/>
        <v>12330</v>
      </c>
      <c r="N17" s="26">
        <f>I22*12+J22+K22</f>
        <v>26976</v>
      </c>
      <c r="O17" s="26">
        <f>N17-M22</f>
        <v>11358</v>
      </c>
      <c r="Q17" s="26">
        <v>12385.919999999998</v>
      </c>
      <c r="R17" s="5">
        <v>23000</v>
      </c>
    </row>
    <row r="18" spans="1:18" s="5" customFormat="1" x14ac:dyDescent="0.3">
      <c r="A18" s="3">
        <v>16000</v>
      </c>
      <c r="B18" s="3">
        <f t="shared" si="0"/>
        <v>3200</v>
      </c>
      <c r="C18" s="4"/>
      <c r="D18" s="32"/>
      <c r="E18" s="32">
        <f t="shared" si="1"/>
        <v>12800</v>
      </c>
      <c r="F18" s="6">
        <f t="shared" si="2"/>
        <v>480</v>
      </c>
      <c r="G18" s="6"/>
      <c r="H18" s="6">
        <f t="shared" si="3"/>
        <v>616</v>
      </c>
      <c r="I18" s="26">
        <f t="shared" si="6"/>
        <v>1280</v>
      </c>
      <c r="J18" s="21">
        <f t="shared" si="7"/>
        <v>6240</v>
      </c>
      <c r="K18" s="21">
        <f t="shared" si="8"/>
        <v>2496</v>
      </c>
      <c r="L18" s="21">
        <f t="shared" si="4"/>
        <v>1096</v>
      </c>
      <c r="M18" s="26">
        <f t="shared" si="5"/>
        <v>13152</v>
      </c>
      <c r="N18" s="26">
        <f t="shared" ref="N18:N51" si="9">I24*12+J24+K24</f>
        <v>27936</v>
      </c>
      <c r="O18" s="26">
        <f t="shared" ref="O18:O51" si="10">N18-M24</f>
        <v>11496</v>
      </c>
      <c r="Q18" s="26">
        <v>12979.919999999998</v>
      </c>
      <c r="R18" s="5">
        <v>24000</v>
      </c>
    </row>
    <row r="19" spans="1:18" s="5" customFormat="1" x14ac:dyDescent="0.3">
      <c r="A19" s="3">
        <v>17000</v>
      </c>
      <c r="B19" s="3">
        <f t="shared" si="0"/>
        <v>3400</v>
      </c>
      <c r="C19" s="4"/>
      <c r="D19" s="32"/>
      <c r="E19" s="32">
        <f t="shared" si="1"/>
        <v>13600</v>
      </c>
      <c r="F19" s="6">
        <f t="shared" si="2"/>
        <v>510</v>
      </c>
      <c r="G19" s="6"/>
      <c r="H19" s="6">
        <f t="shared" si="3"/>
        <v>654.5</v>
      </c>
      <c r="I19" s="26">
        <f t="shared" si="6"/>
        <v>1360</v>
      </c>
      <c r="J19" s="21">
        <f t="shared" si="7"/>
        <v>6240</v>
      </c>
      <c r="K19" s="21">
        <f t="shared" si="8"/>
        <v>2496</v>
      </c>
      <c r="L19" s="21">
        <f t="shared" si="4"/>
        <v>1164.5</v>
      </c>
      <c r="M19" s="26">
        <f t="shared" si="5"/>
        <v>13974</v>
      </c>
      <c r="N19" s="26">
        <f t="shared" si="9"/>
        <v>28896</v>
      </c>
      <c r="O19" s="26">
        <f t="shared" si="10"/>
        <v>11634</v>
      </c>
      <c r="Q19" s="26">
        <v>13573.919999999998</v>
      </c>
      <c r="R19" s="5">
        <v>25000</v>
      </c>
    </row>
    <row r="20" spans="1:18" s="14" customFormat="1" x14ac:dyDescent="0.3">
      <c r="A20" s="3">
        <v>18000</v>
      </c>
      <c r="B20" s="3">
        <f t="shared" si="0"/>
        <v>3600</v>
      </c>
      <c r="C20" s="4"/>
      <c r="D20" s="32"/>
      <c r="E20" s="32">
        <f t="shared" si="1"/>
        <v>14400</v>
      </c>
      <c r="F20" s="6">
        <f t="shared" si="2"/>
        <v>540</v>
      </c>
      <c r="G20" s="6"/>
      <c r="H20" s="6">
        <f t="shared" si="3"/>
        <v>693</v>
      </c>
      <c r="I20" s="26">
        <f t="shared" si="6"/>
        <v>1440</v>
      </c>
      <c r="J20" s="21">
        <f t="shared" si="7"/>
        <v>6240</v>
      </c>
      <c r="K20" s="21">
        <f t="shared" si="8"/>
        <v>2496</v>
      </c>
      <c r="L20" s="21">
        <f t="shared" si="4"/>
        <v>1233</v>
      </c>
      <c r="M20" s="26">
        <f t="shared" si="5"/>
        <v>14796</v>
      </c>
      <c r="N20" s="27">
        <f t="shared" si="9"/>
        <v>29856</v>
      </c>
      <c r="O20" s="27">
        <f t="shared" si="10"/>
        <v>11772</v>
      </c>
      <c r="Q20" s="27">
        <v>14167.919999999998</v>
      </c>
      <c r="R20" s="14">
        <v>26000</v>
      </c>
    </row>
    <row r="21" spans="1:18" s="18" customFormat="1" x14ac:dyDescent="0.3">
      <c r="A21" s="3"/>
      <c r="B21" s="3"/>
      <c r="C21" s="4"/>
      <c r="D21" s="32"/>
      <c r="E21" s="32"/>
      <c r="F21" s="6"/>
      <c r="G21" s="6"/>
      <c r="H21" s="6"/>
      <c r="I21" s="26"/>
      <c r="J21" s="21"/>
      <c r="K21" s="21"/>
      <c r="L21" s="21"/>
      <c r="M21" s="26"/>
      <c r="N21" s="29">
        <f t="shared" si="9"/>
        <v>30816</v>
      </c>
      <c r="O21" s="29">
        <f t="shared" si="10"/>
        <v>11910</v>
      </c>
      <c r="Q21" s="29">
        <v>14761.919999999998</v>
      </c>
      <c r="R21" s="18">
        <v>27000</v>
      </c>
    </row>
    <row r="22" spans="1:18" s="18" customFormat="1" x14ac:dyDescent="0.3">
      <c r="A22" s="3">
        <v>19000</v>
      </c>
      <c r="B22" s="3">
        <f t="shared" si="0"/>
        <v>3800</v>
      </c>
      <c r="C22" s="4"/>
      <c r="D22" s="32"/>
      <c r="E22" s="32">
        <f t="shared" si="1"/>
        <v>15200</v>
      </c>
      <c r="F22" s="6">
        <f t="shared" si="2"/>
        <v>570</v>
      </c>
      <c r="G22" s="6"/>
      <c r="H22" s="6">
        <f t="shared" si="3"/>
        <v>731.5</v>
      </c>
      <c r="I22" s="26">
        <f t="shared" si="6"/>
        <v>1520</v>
      </c>
      <c r="J22" s="21">
        <f t="shared" si="7"/>
        <v>6240</v>
      </c>
      <c r="K22" s="21">
        <f t="shared" si="8"/>
        <v>2496</v>
      </c>
      <c r="L22" s="21">
        <f t="shared" si="4"/>
        <v>1301.5</v>
      </c>
      <c r="M22" s="26">
        <f t="shared" si="5"/>
        <v>15618</v>
      </c>
      <c r="N22" s="29">
        <f t="shared" si="9"/>
        <v>31776</v>
      </c>
      <c r="O22" s="29">
        <f t="shared" si="10"/>
        <v>12048</v>
      </c>
      <c r="Q22" s="29">
        <v>15355.919999999998</v>
      </c>
      <c r="R22" s="18">
        <v>28000</v>
      </c>
    </row>
    <row r="23" spans="1:18" s="18" customForma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 s="29">
        <f t="shared" si="9"/>
        <v>32736</v>
      </c>
      <c r="O23" s="29">
        <f t="shared" si="10"/>
        <v>12186</v>
      </c>
      <c r="Q23" s="29">
        <v>15949.920000000002</v>
      </c>
      <c r="R23" s="18">
        <v>29000</v>
      </c>
    </row>
    <row r="24" spans="1:18" s="18" customFormat="1" x14ac:dyDescent="0.3">
      <c r="A24" s="3">
        <v>20000</v>
      </c>
      <c r="B24" s="3">
        <f t="shared" si="0"/>
        <v>4000</v>
      </c>
      <c r="C24" s="4"/>
      <c r="D24" s="32"/>
      <c r="E24" s="32">
        <f t="shared" si="1"/>
        <v>16000</v>
      </c>
      <c r="F24" s="6">
        <f t="shared" si="2"/>
        <v>600</v>
      </c>
      <c r="G24" s="6"/>
      <c r="H24" s="6">
        <f t="shared" si="3"/>
        <v>770</v>
      </c>
      <c r="I24" s="26">
        <f t="shared" si="6"/>
        <v>1600</v>
      </c>
      <c r="J24" s="21">
        <f t="shared" si="7"/>
        <v>6240</v>
      </c>
      <c r="K24" s="21">
        <f t="shared" si="8"/>
        <v>2496</v>
      </c>
      <c r="L24" s="21">
        <f t="shared" si="4"/>
        <v>1370</v>
      </c>
      <c r="M24" s="26">
        <f t="shared" si="5"/>
        <v>16440</v>
      </c>
      <c r="N24" s="29">
        <f t="shared" si="9"/>
        <v>33696</v>
      </c>
      <c r="O24" s="29">
        <f t="shared" si="10"/>
        <v>12324</v>
      </c>
      <c r="Q24" s="29">
        <v>16543.920000000002</v>
      </c>
      <c r="R24" s="18">
        <v>30000</v>
      </c>
    </row>
    <row r="25" spans="1:18" s="18" customFormat="1" x14ac:dyDescent="0.3">
      <c r="A25" s="3">
        <v>21000</v>
      </c>
      <c r="B25" s="3">
        <f t="shared" si="0"/>
        <v>4200</v>
      </c>
      <c r="C25" s="4"/>
      <c r="D25" s="32"/>
      <c r="E25" s="32">
        <f t="shared" si="1"/>
        <v>16800</v>
      </c>
      <c r="F25" s="6">
        <f t="shared" si="2"/>
        <v>630</v>
      </c>
      <c r="G25" s="6"/>
      <c r="H25" s="6">
        <f t="shared" si="3"/>
        <v>808.5</v>
      </c>
      <c r="I25" s="26">
        <f t="shared" si="6"/>
        <v>1680</v>
      </c>
      <c r="J25" s="21">
        <f t="shared" si="7"/>
        <v>6240</v>
      </c>
      <c r="K25" s="21">
        <f t="shared" si="8"/>
        <v>2496</v>
      </c>
      <c r="L25" s="21">
        <f t="shared" si="4"/>
        <v>1438.5</v>
      </c>
      <c r="M25" s="26">
        <f t="shared" si="5"/>
        <v>17262</v>
      </c>
      <c r="N25" s="29">
        <f t="shared" si="9"/>
        <v>34656</v>
      </c>
      <c r="O25" s="29">
        <f t="shared" si="10"/>
        <v>12462</v>
      </c>
      <c r="Q25" s="29"/>
    </row>
    <row r="26" spans="1:18" s="14" customFormat="1" x14ac:dyDescent="0.3">
      <c r="A26" s="9">
        <v>22000</v>
      </c>
      <c r="B26" s="9">
        <f t="shared" si="0"/>
        <v>4400</v>
      </c>
      <c r="C26" s="10"/>
      <c r="D26" s="33"/>
      <c r="E26" s="33">
        <f t="shared" si="1"/>
        <v>17600</v>
      </c>
      <c r="F26" s="11">
        <f t="shared" si="2"/>
        <v>660</v>
      </c>
      <c r="G26" s="11"/>
      <c r="H26" s="11">
        <f t="shared" si="3"/>
        <v>847</v>
      </c>
      <c r="I26" s="27">
        <f t="shared" si="6"/>
        <v>1760</v>
      </c>
      <c r="J26" s="28">
        <f t="shared" si="7"/>
        <v>6240</v>
      </c>
      <c r="K26" s="28">
        <f t="shared" si="8"/>
        <v>2496</v>
      </c>
      <c r="L26" s="28">
        <f t="shared" si="4"/>
        <v>1507</v>
      </c>
      <c r="M26" s="27">
        <f t="shared" si="5"/>
        <v>18084</v>
      </c>
      <c r="N26" s="27">
        <f t="shared" si="9"/>
        <v>35616</v>
      </c>
      <c r="O26" s="27">
        <f t="shared" si="10"/>
        <v>12600</v>
      </c>
      <c r="Q26" s="27"/>
    </row>
    <row r="27" spans="1:18" x14ac:dyDescent="0.3">
      <c r="A27" s="34">
        <v>23000</v>
      </c>
      <c r="B27" s="34">
        <f t="shared" si="0"/>
        <v>4600</v>
      </c>
      <c r="C27" s="35"/>
      <c r="D27" s="36"/>
      <c r="E27" s="36">
        <f t="shared" si="1"/>
        <v>18400</v>
      </c>
      <c r="F27" s="19">
        <f t="shared" si="2"/>
        <v>690</v>
      </c>
      <c r="G27" s="19"/>
      <c r="H27" s="19">
        <f t="shared" si="3"/>
        <v>885.5</v>
      </c>
      <c r="I27" s="29">
        <f t="shared" si="6"/>
        <v>1840</v>
      </c>
      <c r="J27" s="30">
        <f t="shared" si="7"/>
        <v>6240</v>
      </c>
      <c r="K27" s="30">
        <f t="shared" si="8"/>
        <v>2496</v>
      </c>
      <c r="L27" s="30">
        <f t="shared" si="4"/>
        <v>1575.5</v>
      </c>
      <c r="M27" s="26">
        <f t="shared" si="5"/>
        <v>18906</v>
      </c>
      <c r="N27" s="29">
        <f t="shared" si="9"/>
        <v>11943.84</v>
      </c>
      <c r="O27" s="29">
        <f t="shared" si="10"/>
        <v>9655.92</v>
      </c>
    </row>
    <row r="28" spans="1:18" x14ac:dyDescent="0.3">
      <c r="A28" s="34">
        <v>24000</v>
      </c>
      <c r="B28" s="34">
        <f t="shared" si="0"/>
        <v>4800</v>
      </c>
      <c r="C28" s="35"/>
      <c r="D28" s="36"/>
      <c r="E28" s="36">
        <f t="shared" si="1"/>
        <v>19200</v>
      </c>
      <c r="F28" s="19">
        <f t="shared" si="2"/>
        <v>720</v>
      </c>
      <c r="G28" s="19"/>
      <c r="H28" s="19">
        <f t="shared" si="3"/>
        <v>924</v>
      </c>
      <c r="I28" s="29">
        <f t="shared" si="6"/>
        <v>1920</v>
      </c>
      <c r="J28" s="30">
        <f t="shared" si="7"/>
        <v>6240</v>
      </c>
      <c r="K28" s="30">
        <f t="shared" si="8"/>
        <v>2496</v>
      </c>
      <c r="L28" s="30">
        <f t="shared" si="4"/>
        <v>1644</v>
      </c>
      <c r="M28" s="26">
        <f t="shared" si="5"/>
        <v>19728</v>
      </c>
      <c r="N28" s="29">
        <f t="shared" si="9"/>
        <v>12903.84</v>
      </c>
      <c r="O28" s="29">
        <f t="shared" si="10"/>
        <v>10021.92</v>
      </c>
    </row>
    <row r="29" spans="1:18" x14ac:dyDescent="0.3">
      <c r="A29" s="34">
        <v>25000</v>
      </c>
      <c r="B29" s="34">
        <f t="shared" si="0"/>
        <v>5000</v>
      </c>
      <c r="C29" s="35"/>
      <c r="D29" s="36"/>
      <c r="E29" s="36">
        <f t="shared" si="1"/>
        <v>20000</v>
      </c>
      <c r="F29" s="19">
        <f t="shared" si="2"/>
        <v>750</v>
      </c>
      <c r="G29" s="19"/>
      <c r="H29" s="19">
        <f t="shared" si="3"/>
        <v>962.5</v>
      </c>
      <c r="I29" s="29">
        <f t="shared" si="6"/>
        <v>2000</v>
      </c>
      <c r="J29" s="30">
        <f t="shared" si="7"/>
        <v>6240</v>
      </c>
      <c r="K29" s="30">
        <f t="shared" si="8"/>
        <v>2496</v>
      </c>
      <c r="L29" s="30">
        <f t="shared" si="4"/>
        <v>1712.5</v>
      </c>
      <c r="M29" s="26">
        <f t="shared" si="5"/>
        <v>20550</v>
      </c>
      <c r="N29" s="29">
        <f t="shared" si="9"/>
        <v>13863.84</v>
      </c>
      <c r="O29" s="29">
        <f t="shared" si="10"/>
        <v>10387.92</v>
      </c>
    </row>
    <row r="30" spans="1:18" x14ac:dyDescent="0.3">
      <c r="A30" s="34">
        <v>26000</v>
      </c>
      <c r="B30" s="34">
        <f t="shared" si="0"/>
        <v>5200</v>
      </c>
      <c r="C30" s="35"/>
      <c r="D30" s="36"/>
      <c r="E30" s="36">
        <f t="shared" si="1"/>
        <v>20800</v>
      </c>
      <c r="F30" s="19">
        <f t="shared" si="2"/>
        <v>780</v>
      </c>
      <c r="G30" s="19"/>
      <c r="H30" s="19">
        <f t="shared" si="3"/>
        <v>1001</v>
      </c>
      <c r="I30" s="29">
        <f t="shared" si="6"/>
        <v>2080</v>
      </c>
      <c r="J30" s="30">
        <f t="shared" si="7"/>
        <v>6240</v>
      </c>
      <c r="K30" s="30">
        <f t="shared" si="8"/>
        <v>2496</v>
      </c>
      <c r="L30" s="30">
        <f t="shared" si="4"/>
        <v>1781</v>
      </c>
      <c r="M30" s="26">
        <f t="shared" si="5"/>
        <v>21372</v>
      </c>
      <c r="N30" s="29">
        <f t="shared" si="9"/>
        <v>14823.84</v>
      </c>
      <c r="O30" s="29">
        <f t="shared" si="10"/>
        <v>10753.92</v>
      </c>
    </row>
    <row r="31" spans="1:18" x14ac:dyDescent="0.3">
      <c r="A31" s="34">
        <v>27000</v>
      </c>
      <c r="B31" s="34">
        <f t="shared" si="0"/>
        <v>5400</v>
      </c>
      <c r="C31" s="35"/>
      <c r="D31" s="36"/>
      <c r="E31" s="36">
        <f t="shared" si="1"/>
        <v>21600</v>
      </c>
      <c r="F31" s="19">
        <f t="shared" si="2"/>
        <v>810</v>
      </c>
      <c r="G31" s="19"/>
      <c r="H31" s="19">
        <f t="shared" si="3"/>
        <v>1039.5</v>
      </c>
      <c r="I31" s="29">
        <f t="shared" si="6"/>
        <v>2160</v>
      </c>
      <c r="J31" s="30">
        <f t="shared" si="7"/>
        <v>6240</v>
      </c>
      <c r="K31" s="30">
        <f t="shared" si="8"/>
        <v>2496</v>
      </c>
      <c r="L31" s="30">
        <f t="shared" si="4"/>
        <v>1849.5</v>
      </c>
      <c r="M31" s="26">
        <f t="shared" si="5"/>
        <v>22194</v>
      </c>
      <c r="N31" s="29">
        <f t="shared" si="9"/>
        <v>15783.84</v>
      </c>
      <c r="O31" s="29">
        <f t="shared" si="10"/>
        <v>11119.92</v>
      </c>
    </row>
    <row r="32" spans="1:18" x14ac:dyDescent="0.3">
      <c r="A32" s="9">
        <v>28000</v>
      </c>
      <c r="B32" s="9">
        <f t="shared" si="0"/>
        <v>5600</v>
      </c>
      <c r="C32" s="10"/>
      <c r="D32" s="33"/>
      <c r="E32" s="33">
        <f t="shared" si="1"/>
        <v>22400</v>
      </c>
      <c r="F32" s="11">
        <f t="shared" si="2"/>
        <v>840</v>
      </c>
      <c r="G32" s="11"/>
      <c r="H32" s="11">
        <f t="shared" si="3"/>
        <v>1078</v>
      </c>
      <c r="I32" s="27">
        <f t="shared" si="6"/>
        <v>2240</v>
      </c>
      <c r="J32" s="28">
        <f t="shared" si="7"/>
        <v>6240</v>
      </c>
      <c r="K32" s="28">
        <f t="shared" si="8"/>
        <v>2496</v>
      </c>
      <c r="L32" s="28">
        <f t="shared" si="4"/>
        <v>1918</v>
      </c>
      <c r="M32" s="27">
        <f t="shared" si="5"/>
        <v>23016</v>
      </c>
      <c r="N32" s="29">
        <f t="shared" si="9"/>
        <v>16743.84</v>
      </c>
      <c r="O32" s="29">
        <f t="shared" si="10"/>
        <v>11485.92</v>
      </c>
    </row>
    <row r="33" spans="1:17" x14ac:dyDescent="0.3">
      <c r="A33">
        <v>6000</v>
      </c>
      <c r="B33">
        <f>A33*20/100</f>
        <v>1200</v>
      </c>
      <c r="C33" s="1">
        <f>2080*(25+10)/100+(2080-2080*(25+10)/100-465)*10/100+2080*2.25/100</f>
        <v>863.5</v>
      </c>
      <c r="D33" s="21">
        <f>2080-C33+2080*2.25/100</f>
        <v>1263.3</v>
      </c>
      <c r="E33" s="21">
        <f>A33-B33-C33-D33</f>
        <v>2673.2</v>
      </c>
      <c r="G33" s="1">
        <f>A33*1/100</f>
        <v>60</v>
      </c>
      <c r="H33" s="1">
        <f>(E33-G33)*5/100</f>
        <v>130.66</v>
      </c>
      <c r="I33" s="21">
        <f>E33*10/100</f>
        <v>267.32</v>
      </c>
      <c r="J33" s="21">
        <f>2080*12*25%</f>
        <v>6240</v>
      </c>
      <c r="K33" s="21">
        <f>2080*12*10%</f>
        <v>2496</v>
      </c>
      <c r="L33" s="21">
        <f>C33+G33+H33</f>
        <v>1054.1600000000001</v>
      </c>
      <c r="M33" s="26">
        <f>(G33+H33)*12</f>
        <v>2287.92</v>
      </c>
      <c r="N33" s="29">
        <f t="shared" si="9"/>
        <v>17703.84</v>
      </c>
      <c r="O33" s="29">
        <f t="shared" si="10"/>
        <v>11851.92</v>
      </c>
    </row>
    <row r="34" spans="1:17" x14ac:dyDescent="0.3">
      <c r="A34">
        <v>7000</v>
      </c>
      <c r="B34">
        <f t="shared" ref="B34:B57" si="11">A34*20/100</f>
        <v>1400</v>
      </c>
      <c r="C34" s="1">
        <f t="shared" ref="C34:C57" si="12">2080*(25+10)/100+(2080-2080*(25+10)/100-465)*10/100+2080*2.25/100</f>
        <v>863.5</v>
      </c>
      <c r="D34" s="21">
        <f t="shared" ref="D34:D57" si="13">2080-C34+2080*2.25/100</f>
        <v>1263.3</v>
      </c>
      <c r="E34" s="21">
        <f t="shared" ref="E34:E57" si="14">A34-B34-C34-D34</f>
        <v>3473.2</v>
      </c>
      <c r="G34" s="1">
        <f t="shared" ref="G34:G57" si="15">A34*1/100</f>
        <v>70</v>
      </c>
      <c r="H34" s="1">
        <f t="shared" ref="H34:H57" si="16">(E34-G34)*5/100</f>
        <v>170.16</v>
      </c>
      <c r="I34" s="21">
        <f t="shared" ref="I34:I57" si="17">E34*10/100</f>
        <v>347.32</v>
      </c>
      <c r="J34" s="21">
        <f t="shared" ref="J34:J57" si="18">2080*12*25%</f>
        <v>6240</v>
      </c>
      <c r="K34" s="21">
        <f t="shared" ref="K34:K57" si="19">2080*12*10%</f>
        <v>2496</v>
      </c>
      <c r="L34" s="21">
        <f t="shared" ref="L34:L57" si="20">C34+G34+H34</f>
        <v>1103.6600000000001</v>
      </c>
      <c r="M34" s="26">
        <f t="shared" ref="M34:M57" si="21">(G34+H34)*12</f>
        <v>2881.92</v>
      </c>
      <c r="N34" s="29">
        <f t="shared" si="9"/>
        <v>18663.84</v>
      </c>
      <c r="O34" s="29">
        <f t="shared" si="10"/>
        <v>12217.919999999998</v>
      </c>
    </row>
    <row r="35" spans="1:17" x14ac:dyDescent="0.3">
      <c r="A35">
        <v>8000</v>
      </c>
      <c r="B35">
        <f t="shared" si="11"/>
        <v>1600</v>
      </c>
      <c r="C35" s="1">
        <f t="shared" si="12"/>
        <v>863.5</v>
      </c>
      <c r="D35" s="21">
        <f t="shared" si="13"/>
        <v>1263.3</v>
      </c>
      <c r="E35" s="21">
        <f t="shared" si="14"/>
        <v>4273.2</v>
      </c>
      <c r="G35" s="1">
        <f t="shared" si="15"/>
        <v>80</v>
      </c>
      <c r="H35" s="1">
        <f t="shared" si="16"/>
        <v>209.66</v>
      </c>
      <c r="I35" s="21">
        <f t="shared" si="17"/>
        <v>427.32</v>
      </c>
      <c r="J35" s="21">
        <f t="shared" si="18"/>
        <v>6240</v>
      </c>
      <c r="K35" s="21">
        <f t="shared" si="19"/>
        <v>2496</v>
      </c>
      <c r="L35" s="21">
        <f t="shared" si="20"/>
        <v>1153.1600000000001</v>
      </c>
      <c r="M35" s="26">
        <f t="shared" si="21"/>
        <v>3475.9199999999996</v>
      </c>
      <c r="N35" s="29">
        <f t="shared" si="9"/>
        <v>19623.84</v>
      </c>
      <c r="O35" s="29">
        <f t="shared" si="10"/>
        <v>12583.919999999998</v>
      </c>
    </row>
    <row r="36" spans="1:17" s="12" customFormat="1" x14ac:dyDescent="0.3">
      <c r="A36">
        <v>9000</v>
      </c>
      <c r="B36">
        <f t="shared" si="11"/>
        <v>1800</v>
      </c>
      <c r="C36" s="1">
        <f t="shared" si="12"/>
        <v>863.5</v>
      </c>
      <c r="D36" s="21">
        <f t="shared" si="13"/>
        <v>1263.3</v>
      </c>
      <c r="E36" s="21">
        <f t="shared" si="14"/>
        <v>5073.2</v>
      </c>
      <c r="F36" s="1"/>
      <c r="G36" s="1">
        <f t="shared" si="15"/>
        <v>90</v>
      </c>
      <c r="H36" s="1">
        <f t="shared" si="16"/>
        <v>249.16</v>
      </c>
      <c r="I36" s="21">
        <f t="shared" si="17"/>
        <v>507.32</v>
      </c>
      <c r="J36" s="21">
        <f t="shared" si="18"/>
        <v>6240</v>
      </c>
      <c r="K36" s="21">
        <f t="shared" si="19"/>
        <v>2496</v>
      </c>
      <c r="L36" s="21">
        <f t="shared" si="20"/>
        <v>1202.6600000000001</v>
      </c>
      <c r="M36" s="26">
        <f t="shared" si="21"/>
        <v>4069.9199999999996</v>
      </c>
      <c r="N36" s="27">
        <f t="shared" si="9"/>
        <v>20583.84</v>
      </c>
      <c r="O36" s="27">
        <f t="shared" si="10"/>
        <v>12949.919999999998</v>
      </c>
      <c r="Q36" s="28"/>
    </row>
    <row r="37" spans="1:17" x14ac:dyDescent="0.3">
      <c r="A37">
        <v>10000</v>
      </c>
      <c r="B37">
        <f t="shared" si="11"/>
        <v>2000</v>
      </c>
      <c r="C37" s="1">
        <f t="shared" si="12"/>
        <v>863.5</v>
      </c>
      <c r="D37" s="21">
        <f t="shared" si="13"/>
        <v>1263.3</v>
      </c>
      <c r="E37" s="21">
        <f t="shared" si="14"/>
        <v>5873.2</v>
      </c>
      <c r="G37" s="1">
        <f t="shared" si="15"/>
        <v>100</v>
      </c>
      <c r="H37" s="1">
        <f t="shared" si="16"/>
        <v>288.66000000000003</v>
      </c>
      <c r="I37" s="21">
        <f t="shared" si="17"/>
        <v>587.32000000000005</v>
      </c>
      <c r="J37" s="21">
        <f t="shared" si="18"/>
        <v>6240</v>
      </c>
      <c r="K37" s="21">
        <f t="shared" si="19"/>
        <v>2496</v>
      </c>
      <c r="L37" s="21">
        <f t="shared" si="20"/>
        <v>1252.1600000000001</v>
      </c>
      <c r="M37" s="26">
        <f t="shared" si="21"/>
        <v>4663.92</v>
      </c>
      <c r="N37" s="29">
        <f t="shared" si="9"/>
        <v>21543.84</v>
      </c>
      <c r="O37" s="29">
        <f t="shared" si="10"/>
        <v>13315.92</v>
      </c>
    </row>
    <row r="38" spans="1:17" x14ac:dyDescent="0.3">
      <c r="A38">
        <v>11000</v>
      </c>
      <c r="B38">
        <f t="shared" si="11"/>
        <v>2200</v>
      </c>
      <c r="C38" s="1">
        <f t="shared" si="12"/>
        <v>863.5</v>
      </c>
      <c r="D38" s="21">
        <f t="shared" si="13"/>
        <v>1263.3</v>
      </c>
      <c r="E38" s="21">
        <f t="shared" si="14"/>
        <v>6673.2</v>
      </c>
      <c r="G38" s="1">
        <f t="shared" si="15"/>
        <v>110</v>
      </c>
      <c r="H38" s="1">
        <f t="shared" si="16"/>
        <v>328.16</v>
      </c>
      <c r="I38" s="21">
        <f t="shared" si="17"/>
        <v>667.32</v>
      </c>
      <c r="J38" s="21">
        <f t="shared" si="18"/>
        <v>6240</v>
      </c>
      <c r="K38" s="21">
        <f t="shared" si="19"/>
        <v>2496</v>
      </c>
      <c r="L38" s="21">
        <f t="shared" si="20"/>
        <v>1301.6600000000001</v>
      </c>
      <c r="M38" s="26">
        <f t="shared" si="21"/>
        <v>5257.92</v>
      </c>
      <c r="N38" s="29">
        <f t="shared" si="9"/>
        <v>22503.84</v>
      </c>
      <c r="O38" s="29">
        <f t="shared" si="10"/>
        <v>13681.92</v>
      </c>
    </row>
    <row r="39" spans="1:17" s="15" customFormat="1" x14ac:dyDescent="0.3">
      <c r="A39">
        <v>12000</v>
      </c>
      <c r="B39">
        <f t="shared" si="11"/>
        <v>2400</v>
      </c>
      <c r="C39" s="1">
        <f t="shared" si="12"/>
        <v>863.5</v>
      </c>
      <c r="D39" s="21">
        <f t="shared" si="13"/>
        <v>1263.3</v>
      </c>
      <c r="E39" s="21">
        <f t="shared" si="14"/>
        <v>7473.2</v>
      </c>
      <c r="F39" s="1"/>
      <c r="G39" s="1">
        <f t="shared" si="15"/>
        <v>120</v>
      </c>
      <c r="H39" s="1">
        <f t="shared" si="16"/>
        <v>367.66</v>
      </c>
      <c r="I39" s="21">
        <f t="shared" si="17"/>
        <v>747.32</v>
      </c>
      <c r="J39" s="21">
        <f t="shared" si="18"/>
        <v>6240</v>
      </c>
      <c r="K39" s="21">
        <f t="shared" si="19"/>
        <v>2496</v>
      </c>
      <c r="L39" s="21">
        <f t="shared" si="20"/>
        <v>1351.16</v>
      </c>
      <c r="M39" s="26">
        <f t="shared" si="21"/>
        <v>5851.92</v>
      </c>
      <c r="N39" s="29">
        <f t="shared" si="9"/>
        <v>23463.84</v>
      </c>
      <c r="O39" s="29">
        <f t="shared" si="10"/>
        <v>14047.92</v>
      </c>
      <c r="Q39" s="31"/>
    </row>
    <row r="40" spans="1:17" x14ac:dyDescent="0.3">
      <c r="A40">
        <v>13000</v>
      </c>
      <c r="B40">
        <f t="shared" si="11"/>
        <v>2600</v>
      </c>
      <c r="C40" s="1">
        <f t="shared" si="12"/>
        <v>863.5</v>
      </c>
      <c r="D40" s="21">
        <f t="shared" si="13"/>
        <v>1263.3</v>
      </c>
      <c r="E40" s="21">
        <f t="shared" si="14"/>
        <v>8273.2000000000007</v>
      </c>
      <c r="G40" s="1">
        <f t="shared" si="15"/>
        <v>130</v>
      </c>
      <c r="H40" s="1">
        <f t="shared" si="16"/>
        <v>407.16</v>
      </c>
      <c r="I40" s="21">
        <f t="shared" si="17"/>
        <v>827.32</v>
      </c>
      <c r="J40" s="21">
        <f t="shared" si="18"/>
        <v>6240</v>
      </c>
      <c r="K40" s="21">
        <f t="shared" si="19"/>
        <v>2496</v>
      </c>
      <c r="L40" s="21">
        <f t="shared" si="20"/>
        <v>1400.66</v>
      </c>
      <c r="M40" s="26">
        <f t="shared" si="21"/>
        <v>6445.920000000001</v>
      </c>
      <c r="N40" s="29">
        <f t="shared" si="9"/>
        <v>24423.84</v>
      </c>
      <c r="O40" s="29">
        <f t="shared" si="10"/>
        <v>14413.92</v>
      </c>
    </row>
    <row r="41" spans="1:17" x14ac:dyDescent="0.3">
      <c r="A41">
        <v>14000</v>
      </c>
      <c r="B41">
        <f t="shared" si="11"/>
        <v>2800</v>
      </c>
      <c r="C41" s="1">
        <f t="shared" si="12"/>
        <v>863.5</v>
      </c>
      <c r="D41" s="21">
        <f t="shared" si="13"/>
        <v>1263.3</v>
      </c>
      <c r="E41" s="21">
        <f t="shared" si="14"/>
        <v>9073.2000000000007</v>
      </c>
      <c r="G41" s="1">
        <f t="shared" si="15"/>
        <v>140</v>
      </c>
      <c r="H41" s="1">
        <f t="shared" si="16"/>
        <v>446.66</v>
      </c>
      <c r="I41" s="21">
        <f t="shared" si="17"/>
        <v>907.32</v>
      </c>
      <c r="J41" s="21">
        <f t="shared" si="18"/>
        <v>6240</v>
      </c>
      <c r="K41" s="21">
        <f t="shared" si="19"/>
        <v>2496</v>
      </c>
      <c r="L41" s="21">
        <f t="shared" si="20"/>
        <v>1450.16</v>
      </c>
      <c r="M41" s="26">
        <f t="shared" si="21"/>
        <v>7039.920000000001</v>
      </c>
      <c r="N41" s="29">
        <f t="shared" si="9"/>
        <v>25383.84</v>
      </c>
      <c r="O41" s="29">
        <f t="shared" si="10"/>
        <v>14779.92</v>
      </c>
    </row>
    <row r="42" spans="1:17" x14ac:dyDescent="0.3">
      <c r="A42" s="12">
        <v>15000</v>
      </c>
      <c r="B42" s="12">
        <f t="shared" si="11"/>
        <v>3000</v>
      </c>
      <c r="C42" s="13">
        <f t="shared" si="12"/>
        <v>863.5</v>
      </c>
      <c r="D42" s="28">
        <f t="shared" si="13"/>
        <v>1263.3</v>
      </c>
      <c r="E42" s="28">
        <f t="shared" si="14"/>
        <v>9873.2000000000007</v>
      </c>
      <c r="F42" s="13"/>
      <c r="G42" s="13">
        <f t="shared" si="15"/>
        <v>150</v>
      </c>
      <c r="H42" s="13">
        <f t="shared" si="16"/>
        <v>486.16</v>
      </c>
      <c r="I42" s="28">
        <f t="shared" si="17"/>
        <v>987.32</v>
      </c>
      <c r="J42" s="28">
        <f t="shared" si="18"/>
        <v>6240</v>
      </c>
      <c r="K42" s="28">
        <f t="shared" si="19"/>
        <v>2496</v>
      </c>
      <c r="L42" s="28">
        <f t="shared" si="20"/>
        <v>1499.66</v>
      </c>
      <c r="M42" s="27">
        <f t="shared" si="21"/>
        <v>7633.920000000001</v>
      </c>
      <c r="N42" s="29">
        <f t="shared" si="9"/>
        <v>26343.84</v>
      </c>
      <c r="O42" s="29">
        <f t="shared" si="10"/>
        <v>15145.92</v>
      </c>
    </row>
    <row r="43" spans="1:17" s="37" customFormat="1" x14ac:dyDescent="0.3">
      <c r="A43">
        <v>16000</v>
      </c>
      <c r="B43">
        <f t="shared" si="11"/>
        <v>3200</v>
      </c>
      <c r="C43" s="1">
        <f t="shared" si="12"/>
        <v>863.5</v>
      </c>
      <c r="D43" s="21">
        <f t="shared" si="13"/>
        <v>1263.3</v>
      </c>
      <c r="E43" s="21">
        <f t="shared" si="14"/>
        <v>10673.2</v>
      </c>
      <c r="F43" s="1"/>
      <c r="G43" s="1">
        <f t="shared" si="15"/>
        <v>160</v>
      </c>
      <c r="H43" s="1">
        <f t="shared" si="16"/>
        <v>525.66</v>
      </c>
      <c r="I43" s="21">
        <f t="shared" si="17"/>
        <v>1067.32</v>
      </c>
      <c r="J43" s="21">
        <f t="shared" si="18"/>
        <v>6240</v>
      </c>
      <c r="K43" s="21">
        <f t="shared" si="19"/>
        <v>2496</v>
      </c>
      <c r="L43" s="21">
        <f t="shared" si="20"/>
        <v>1549.1599999999999</v>
      </c>
      <c r="M43" s="26">
        <f t="shared" si="21"/>
        <v>8227.92</v>
      </c>
      <c r="N43" s="29">
        <f t="shared" si="9"/>
        <v>27303.84</v>
      </c>
      <c r="O43" s="29">
        <f t="shared" si="10"/>
        <v>15511.92</v>
      </c>
      <c r="Q43" s="30"/>
    </row>
    <row r="44" spans="1:17" x14ac:dyDescent="0.3">
      <c r="A44">
        <v>17000</v>
      </c>
      <c r="B44">
        <f t="shared" si="11"/>
        <v>3400</v>
      </c>
      <c r="C44" s="1">
        <f t="shared" si="12"/>
        <v>863.5</v>
      </c>
      <c r="D44" s="21">
        <f t="shared" si="13"/>
        <v>1263.3</v>
      </c>
      <c r="E44" s="21">
        <f t="shared" si="14"/>
        <v>11473.2</v>
      </c>
      <c r="G44" s="1">
        <f t="shared" si="15"/>
        <v>170</v>
      </c>
      <c r="H44" s="1">
        <f t="shared" si="16"/>
        <v>565.16</v>
      </c>
      <c r="I44" s="21">
        <f t="shared" si="17"/>
        <v>1147.32</v>
      </c>
      <c r="J44" s="21">
        <f t="shared" si="18"/>
        <v>6240</v>
      </c>
      <c r="K44" s="21">
        <f t="shared" si="19"/>
        <v>2496</v>
      </c>
      <c r="L44" s="21">
        <f t="shared" si="20"/>
        <v>1598.6599999999999</v>
      </c>
      <c r="M44" s="26">
        <f t="shared" si="21"/>
        <v>8821.92</v>
      </c>
      <c r="N44" s="29">
        <f t="shared" si="9"/>
        <v>28263.84</v>
      </c>
      <c r="O44" s="29">
        <f t="shared" si="10"/>
        <v>15877.920000000002</v>
      </c>
    </row>
    <row r="45" spans="1:17" x14ac:dyDescent="0.3">
      <c r="A45" s="15">
        <v>18000</v>
      </c>
      <c r="B45" s="15">
        <f t="shared" si="11"/>
        <v>3600</v>
      </c>
      <c r="C45" s="16">
        <f t="shared" si="12"/>
        <v>863.5</v>
      </c>
      <c r="D45" s="31">
        <f t="shared" si="13"/>
        <v>1263.3</v>
      </c>
      <c r="E45" s="31">
        <f t="shared" si="14"/>
        <v>12273.2</v>
      </c>
      <c r="F45" s="16"/>
      <c r="G45" s="17">
        <f t="shared" si="15"/>
        <v>180</v>
      </c>
      <c r="H45" s="17">
        <f t="shared" si="16"/>
        <v>604.66</v>
      </c>
      <c r="I45" s="30">
        <f t="shared" si="17"/>
        <v>1227.32</v>
      </c>
      <c r="J45" s="31">
        <f t="shared" si="18"/>
        <v>6240</v>
      </c>
      <c r="K45" s="31">
        <f t="shared" si="19"/>
        <v>2496</v>
      </c>
      <c r="L45" s="31">
        <f t="shared" si="20"/>
        <v>1648.1599999999999</v>
      </c>
      <c r="M45" s="26">
        <f t="shared" si="21"/>
        <v>9415.92</v>
      </c>
      <c r="N45" s="29">
        <f t="shared" si="9"/>
        <v>29223.84</v>
      </c>
      <c r="O45" s="29">
        <f t="shared" si="10"/>
        <v>16243.920000000002</v>
      </c>
    </row>
    <row r="46" spans="1:17" x14ac:dyDescent="0.3">
      <c r="A46">
        <v>19000</v>
      </c>
      <c r="B46">
        <f t="shared" si="11"/>
        <v>3800</v>
      </c>
      <c r="C46" s="1">
        <f t="shared" si="12"/>
        <v>863.5</v>
      </c>
      <c r="D46" s="21">
        <f t="shared" si="13"/>
        <v>1263.3</v>
      </c>
      <c r="E46" s="21">
        <f t="shared" si="14"/>
        <v>13073.2</v>
      </c>
      <c r="G46" s="1">
        <f t="shared" si="15"/>
        <v>190</v>
      </c>
      <c r="H46" s="1">
        <f t="shared" si="16"/>
        <v>644.16</v>
      </c>
      <c r="I46" s="21">
        <f t="shared" si="17"/>
        <v>1307.32</v>
      </c>
      <c r="J46" s="21">
        <f t="shared" si="18"/>
        <v>6240</v>
      </c>
      <c r="K46" s="21">
        <f t="shared" si="19"/>
        <v>2496</v>
      </c>
      <c r="L46" s="21">
        <f t="shared" si="20"/>
        <v>1697.6599999999999</v>
      </c>
      <c r="M46" s="26">
        <f t="shared" si="21"/>
        <v>10009.92</v>
      </c>
      <c r="N46" s="29">
        <f t="shared" si="9"/>
        <v>30183.84</v>
      </c>
      <c r="O46" s="29">
        <f t="shared" si="10"/>
        <v>16609.920000000002</v>
      </c>
    </row>
    <row r="47" spans="1:17" x14ac:dyDescent="0.3">
      <c r="A47">
        <v>20000</v>
      </c>
      <c r="B47">
        <f t="shared" si="11"/>
        <v>4000</v>
      </c>
      <c r="C47" s="1">
        <f t="shared" si="12"/>
        <v>863.5</v>
      </c>
      <c r="D47" s="21">
        <f t="shared" si="13"/>
        <v>1263.3</v>
      </c>
      <c r="E47" s="21">
        <f t="shared" si="14"/>
        <v>13873.2</v>
      </c>
      <c r="G47" s="1">
        <f t="shared" si="15"/>
        <v>200</v>
      </c>
      <c r="H47" s="1">
        <f t="shared" si="16"/>
        <v>683.66</v>
      </c>
      <c r="I47" s="21">
        <f t="shared" si="17"/>
        <v>1387.32</v>
      </c>
      <c r="J47" s="21">
        <f t="shared" si="18"/>
        <v>6240</v>
      </c>
      <c r="K47" s="21">
        <f t="shared" si="19"/>
        <v>2496</v>
      </c>
      <c r="L47" s="21">
        <f t="shared" si="20"/>
        <v>1747.1599999999999</v>
      </c>
      <c r="M47" s="26">
        <f t="shared" si="21"/>
        <v>10603.92</v>
      </c>
      <c r="N47" s="29">
        <f t="shared" si="9"/>
        <v>31143.84</v>
      </c>
      <c r="O47" s="29">
        <f t="shared" si="10"/>
        <v>16975.920000000002</v>
      </c>
    </row>
    <row r="48" spans="1:17" x14ac:dyDescent="0.3">
      <c r="A48">
        <v>21000</v>
      </c>
      <c r="B48">
        <f t="shared" si="11"/>
        <v>4200</v>
      </c>
      <c r="C48" s="1">
        <f t="shared" si="12"/>
        <v>863.5</v>
      </c>
      <c r="D48" s="21">
        <f t="shared" si="13"/>
        <v>1263.3</v>
      </c>
      <c r="E48" s="21">
        <f t="shared" si="14"/>
        <v>14673.2</v>
      </c>
      <c r="G48" s="1">
        <f t="shared" si="15"/>
        <v>210</v>
      </c>
      <c r="H48" s="1">
        <f t="shared" si="16"/>
        <v>723.16</v>
      </c>
      <c r="I48" s="21">
        <f t="shared" si="17"/>
        <v>1467.32</v>
      </c>
      <c r="J48" s="21">
        <f t="shared" si="18"/>
        <v>6240</v>
      </c>
      <c r="K48" s="21">
        <f t="shared" si="19"/>
        <v>2496</v>
      </c>
      <c r="L48" s="21">
        <f t="shared" si="20"/>
        <v>1796.6599999999999</v>
      </c>
      <c r="M48" s="26">
        <f t="shared" si="21"/>
        <v>11197.92</v>
      </c>
      <c r="N48" s="29">
        <f t="shared" si="9"/>
        <v>32103.84</v>
      </c>
      <c r="O48" s="29">
        <f t="shared" si="10"/>
        <v>17341.920000000002</v>
      </c>
    </row>
    <row r="49" spans="1:17" s="12" customFormat="1" x14ac:dyDescent="0.3">
      <c r="A49" s="37">
        <v>22000</v>
      </c>
      <c r="B49" s="37">
        <f t="shared" si="11"/>
        <v>4400</v>
      </c>
      <c r="C49" s="17">
        <f t="shared" si="12"/>
        <v>863.5</v>
      </c>
      <c r="D49" s="30">
        <f t="shared" si="13"/>
        <v>1263.3</v>
      </c>
      <c r="E49" s="30">
        <f t="shared" si="14"/>
        <v>15473.2</v>
      </c>
      <c r="F49" s="17"/>
      <c r="G49" s="17">
        <f t="shared" si="15"/>
        <v>220</v>
      </c>
      <c r="H49" s="17">
        <f t="shared" si="16"/>
        <v>762.66</v>
      </c>
      <c r="I49" s="30">
        <f t="shared" si="17"/>
        <v>1547.32</v>
      </c>
      <c r="J49" s="30">
        <f t="shared" si="18"/>
        <v>6240</v>
      </c>
      <c r="K49" s="30">
        <f t="shared" si="19"/>
        <v>2496</v>
      </c>
      <c r="L49" s="30">
        <f t="shared" si="20"/>
        <v>1846.1599999999999</v>
      </c>
      <c r="M49" s="26">
        <f t="shared" si="21"/>
        <v>11791.92</v>
      </c>
      <c r="N49" s="27">
        <f t="shared" si="9"/>
        <v>33063.839999999997</v>
      </c>
      <c r="O49" s="27">
        <f t="shared" si="10"/>
        <v>17707.919999999998</v>
      </c>
      <c r="Q49" s="28"/>
    </row>
    <row r="50" spans="1:17" x14ac:dyDescent="0.3">
      <c r="A50">
        <v>23000</v>
      </c>
      <c r="B50" s="37">
        <f t="shared" si="11"/>
        <v>4600</v>
      </c>
      <c r="C50" s="17">
        <f t="shared" si="12"/>
        <v>863.5</v>
      </c>
      <c r="D50" s="30">
        <f t="shared" si="13"/>
        <v>1263.3</v>
      </c>
      <c r="E50" s="30">
        <f t="shared" si="14"/>
        <v>16273.2</v>
      </c>
      <c r="G50" s="17">
        <f t="shared" si="15"/>
        <v>230</v>
      </c>
      <c r="H50" s="17">
        <f t="shared" si="16"/>
        <v>802.16</v>
      </c>
      <c r="I50" s="30">
        <f t="shared" si="17"/>
        <v>1627.32</v>
      </c>
      <c r="J50" s="30">
        <f t="shared" si="18"/>
        <v>6240</v>
      </c>
      <c r="K50" s="30">
        <f t="shared" si="19"/>
        <v>2496</v>
      </c>
      <c r="L50" s="30">
        <f t="shared" si="20"/>
        <v>1895.6599999999999</v>
      </c>
      <c r="M50" s="26">
        <f t="shared" si="21"/>
        <v>12385.919999999998</v>
      </c>
      <c r="N50" s="29">
        <f t="shared" si="9"/>
        <v>34023.840000000004</v>
      </c>
      <c r="O50" s="29">
        <f t="shared" si="10"/>
        <v>18073.920000000002</v>
      </c>
    </row>
    <row r="51" spans="1:17" x14ac:dyDescent="0.3">
      <c r="A51" s="15">
        <v>24000</v>
      </c>
      <c r="B51" s="37">
        <f t="shared" si="11"/>
        <v>4800</v>
      </c>
      <c r="C51" s="17">
        <f t="shared" si="12"/>
        <v>863.5</v>
      </c>
      <c r="D51" s="30">
        <f t="shared" si="13"/>
        <v>1263.3</v>
      </c>
      <c r="E51" s="30">
        <f t="shared" si="14"/>
        <v>17073.2</v>
      </c>
      <c r="G51" s="17">
        <f t="shared" si="15"/>
        <v>240</v>
      </c>
      <c r="H51" s="17">
        <f t="shared" si="16"/>
        <v>841.66</v>
      </c>
      <c r="I51" s="30">
        <f t="shared" si="17"/>
        <v>1707.32</v>
      </c>
      <c r="J51" s="30">
        <f t="shared" si="18"/>
        <v>6240</v>
      </c>
      <c r="K51" s="30">
        <f t="shared" si="19"/>
        <v>2496</v>
      </c>
      <c r="L51" s="30">
        <f t="shared" si="20"/>
        <v>1945.1599999999999</v>
      </c>
      <c r="M51" s="26">
        <f t="shared" si="21"/>
        <v>12979.919999999998</v>
      </c>
      <c r="N51" s="29">
        <f t="shared" si="9"/>
        <v>34983.840000000004</v>
      </c>
      <c r="O51" s="29">
        <f t="shared" si="10"/>
        <v>18439.920000000002</v>
      </c>
    </row>
    <row r="52" spans="1:17" x14ac:dyDescent="0.3">
      <c r="A52">
        <v>25000</v>
      </c>
      <c r="B52" s="37">
        <f t="shared" si="11"/>
        <v>5000</v>
      </c>
      <c r="C52" s="17">
        <f t="shared" si="12"/>
        <v>863.5</v>
      </c>
      <c r="D52" s="30">
        <f t="shared" si="13"/>
        <v>1263.3</v>
      </c>
      <c r="E52" s="30">
        <f t="shared" si="14"/>
        <v>17873.2</v>
      </c>
      <c r="G52" s="17">
        <f t="shared" si="15"/>
        <v>250</v>
      </c>
      <c r="H52" s="17">
        <f t="shared" si="16"/>
        <v>881.16</v>
      </c>
      <c r="I52" s="30">
        <f t="shared" si="17"/>
        <v>1787.32</v>
      </c>
      <c r="J52" s="30">
        <f t="shared" si="18"/>
        <v>6240</v>
      </c>
      <c r="K52" s="30">
        <f t="shared" si="19"/>
        <v>2496</v>
      </c>
      <c r="L52" s="30">
        <f t="shared" si="20"/>
        <v>1994.6599999999999</v>
      </c>
      <c r="M52" s="26">
        <f t="shared" si="21"/>
        <v>13573.919999999998</v>
      </c>
    </row>
    <row r="53" spans="1:17" x14ac:dyDescent="0.3">
      <c r="A53">
        <v>26000</v>
      </c>
      <c r="B53" s="37">
        <f t="shared" si="11"/>
        <v>5200</v>
      </c>
      <c r="C53" s="17">
        <f t="shared" si="12"/>
        <v>863.5</v>
      </c>
      <c r="D53" s="30">
        <f t="shared" si="13"/>
        <v>1263.3</v>
      </c>
      <c r="E53" s="30">
        <f t="shared" si="14"/>
        <v>18673.2</v>
      </c>
      <c r="G53" s="17">
        <f t="shared" si="15"/>
        <v>260</v>
      </c>
      <c r="H53" s="17">
        <f t="shared" si="16"/>
        <v>920.66</v>
      </c>
      <c r="I53" s="30">
        <f t="shared" si="17"/>
        <v>1867.32</v>
      </c>
      <c r="J53" s="30">
        <f t="shared" si="18"/>
        <v>6240</v>
      </c>
      <c r="K53" s="30">
        <f t="shared" si="19"/>
        <v>2496</v>
      </c>
      <c r="L53" s="30">
        <f t="shared" si="20"/>
        <v>2044.1599999999999</v>
      </c>
      <c r="M53" s="26">
        <f t="shared" si="21"/>
        <v>14167.919999999998</v>
      </c>
    </row>
    <row r="54" spans="1:17" x14ac:dyDescent="0.3">
      <c r="A54">
        <v>27000</v>
      </c>
      <c r="B54" s="37">
        <f t="shared" si="11"/>
        <v>5400</v>
      </c>
      <c r="C54" s="17">
        <f t="shared" si="12"/>
        <v>863.5</v>
      </c>
      <c r="D54" s="30">
        <f t="shared" si="13"/>
        <v>1263.3</v>
      </c>
      <c r="E54" s="30">
        <f t="shared" si="14"/>
        <v>19473.2</v>
      </c>
      <c r="G54" s="17">
        <f t="shared" si="15"/>
        <v>270</v>
      </c>
      <c r="H54" s="17">
        <f t="shared" si="16"/>
        <v>960.16</v>
      </c>
      <c r="I54" s="30">
        <f t="shared" si="17"/>
        <v>1947.32</v>
      </c>
      <c r="J54" s="30">
        <f t="shared" si="18"/>
        <v>6240</v>
      </c>
      <c r="K54" s="30">
        <f t="shared" si="19"/>
        <v>2496</v>
      </c>
      <c r="L54" s="30">
        <f t="shared" si="20"/>
        <v>2093.66</v>
      </c>
      <c r="M54" s="26">
        <f t="shared" si="21"/>
        <v>14761.919999999998</v>
      </c>
    </row>
    <row r="55" spans="1:17" x14ac:dyDescent="0.3">
      <c r="A55" s="12">
        <v>28000</v>
      </c>
      <c r="B55" s="12">
        <f t="shared" si="11"/>
        <v>5600</v>
      </c>
      <c r="C55" s="13">
        <f t="shared" si="12"/>
        <v>863.5</v>
      </c>
      <c r="D55" s="28">
        <f t="shared" si="13"/>
        <v>1263.3</v>
      </c>
      <c r="E55" s="28">
        <f t="shared" si="14"/>
        <v>20273.2</v>
      </c>
      <c r="F55" s="13"/>
      <c r="G55" s="13">
        <f t="shared" si="15"/>
        <v>280</v>
      </c>
      <c r="H55" s="13">
        <f t="shared" si="16"/>
        <v>999.66</v>
      </c>
      <c r="I55" s="28">
        <f t="shared" si="17"/>
        <v>2027.32</v>
      </c>
      <c r="J55" s="28">
        <f t="shared" si="18"/>
        <v>6240</v>
      </c>
      <c r="K55" s="28">
        <f t="shared" si="19"/>
        <v>2496</v>
      </c>
      <c r="L55" s="28">
        <f t="shared" si="20"/>
        <v>2143.16</v>
      </c>
      <c r="M55" s="27">
        <f t="shared" si="21"/>
        <v>15355.919999999998</v>
      </c>
    </row>
    <row r="56" spans="1:17" x14ac:dyDescent="0.3">
      <c r="A56">
        <v>29000</v>
      </c>
      <c r="B56" s="37">
        <f t="shared" si="11"/>
        <v>5800</v>
      </c>
      <c r="C56" s="17">
        <f t="shared" si="12"/>
        <v>863.5</v>
      </c>
      <c r="D56" s="30">
        <f t="shared" si="13"/>
        <v>1263.3</v>
      </c>
      <c r="E56" s="30">
        <f t="shared" si="14"/>
        <v>21073.200000000001</v>
      </c>
      <c r="G56" s="17">
        <f t="shared" si="15"/>
        <v>290</v>
      </c>
      <c r="H56" s="17">
        <f t="shared" si="16"/>
        <v>1039.1600000000001</v>
      </c>
      <c r="I56" s="30">
        <f t="shared" si="17"/>
        <v>2107.3200000000002</v>
      </c>
      <c r="J56" s="30">
        <f t="shared" si="18"/>
        <v>6240</v>
      </c>
      <c r="K56" s="30">
        <f t="shared" si="19"/>
        <v>2496</v>
      </c>
      <c r="L56" s="30">
        <f t="shared" si="20"/>
        <v>2192.66</v>
      </c>
      <c r="M56" s="26">
        <f t="shared" si="21"/>
        <v>15949.920000000002</v>
      </c>
    </row>
    <row r="57" spans="1:17" x14ac:dyDescent="0.3">
      <c r="A57" s="15">
        <v>30000</v>
      </c>
      <c r="B57" s="37">
        <f t="shared" si="11"/>
        <v>6000</v>
      </c>
      <c r="C57" s="17">
        <f t="shared" si="12"/>
        <v>863.5</v>
      </c>
      <c r="D57" s="30">
        <f t="shared" si="13"/>
        <v>1263.3</v>
      </c>
      <c r="E57" s="30">
        <f t="shared" si="14"/>
        <v>21873.200000000001</v>
      </c>
      <c r="G57" s="17">
        <f t="shared" si="15"/>
        <v>300</v>
      </c>
      <c r="H57" s="17">
        <f t="shared" si="16"/>
        <v>1078.6600000000001</v>
      </c>
      <c r="I57" s="30">
        <f t="shared" si="17"/>
        <v>2187.3200000000002</v>
      </c>
      <c r="J57" s="30">
        <f t="shared" si="18"/>
        <v>6240</v>
      </c>
      <c r="K57" s="30">
        <f t="shared" si="19"/>
        <v>2496</v>
      </c>
      <c r="L57" s="30">
        <f t="shared" si="20"/>
        <v>2242.16</v>
      </c>
      <c r="M57" s="26">
        <f t="shared" si="21"/>
        <v>16543.920000000002</v>
      </c>
    </row>
    <row r="60" spans="1:17" x14ac:dyDescent="0.3">
      <c r="E60" s="21">
        <v>28800</v>
      </c>
    </row>
  </sheetData>
  <mergeCells count="12">
    <mergeCell ref="R1:R2"/>
    <mergeCell ref="A1:A2"/>
    <mergeCell ref="B1:B2"/>
    <mergeCell ref="C1:C2"/>
    <mergeCell ref="D1:D2"/>
    <mergeCell ref="E1:E2"/>
    <mergeCell ref="F1:H1"/>
    <mergeCell ref="I1:K1"/>
    <mergeCell ref="M1:M2"/>
    <mergeCell ref="N1:N2"/>
    <mergeCell ref="O1:O2"/>
    <mergeCell ref="Q1:Q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Sheet1 (3)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 Iuhasz</dc:creator>
  <cp:lastModifiedBy>Giovana Iuhasz</cp:lastModifiedBy>
  <dcterms:created xsi:type="dcterms:W3CDTF">2018-11-30T15:01:12Z</dcterms:created>
  <dcterms:modified xsi:type="dcterms:W3CDTF">2018-12-17T13:28:09Z</dcterms:modified>
</cp:coreProperties>
</file>